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Webpage\Financial\Salary Schedule\"/>
    </mc:Choice>
  </mc:AlternateContent>
  <xr:revisionPtr revIDLastSave="0" documentId="8_{DA4913D9-4B34-4158-AA9F-DD19C8687213}" xr6:coauthVersionLast="47" xr6:coauthVersionMax="47" xr10:uidLastSave="{00000000-0000-0000-0000-000000000000}"/>
  <bookViews>
    <workbookView xWindow="22932" yWindow="-108" windowWidth="23256" windowHeight="12576" tabRatio="946" firstSheet="15" activeTab="26" xr2:uid="{00000000-000D-0000-FFFF-FFFF00000000}"/>
  </bookViews>
  <sheets>
    <sheet name="Accts Pay" sheetId="1" r:id="rId1"/>
    <sheet name="Admin" sheetId="83" r:id="rId2"/>
    <sheet name="Bus Driver" sheetId="16" r:id="rId3"/>
    <sheet name="Bus Mech." sheetId="15" r:id="rId4"/>
    <sheet name="Bus Monitor" sheetId="73" r:id="rId5"/>
    <sheet name="Class. Cent. Off." sheetId="14" r:id="rId6"/>
    <sheet name="Cook-Baker" sheetId="11" r:id="rId7"/>
    <sheet name="Custodian" sheetId="10" r:id="rId8"/>
    <sheet name="Employ. Spec." sheetId="74" r:id="rId9"/>
    <sheet name="Extra Duty" sheetId="68" r:id="rId10"/>
    <sheet name="Finance" sheetId="65" r:id="rId11"/>
    <sheet name="Food" sheetId="9" r:id="rId12"/>
    <sheet name="FRYSC Dir. Class." sheetId="67" r:id="rId13"/>
    <sheet name="Instr. Assist." sheetId="64" r:id="rId14"/>
    <sheet name="FMD Instr. Assist." sheetId="84" r:id="rId15"/>
    <sheet name="Interpreter" sheetId="77" r:id="rId16"/>
    <sheet name="Mental Health Prov." sheetId="81" r:id="rId17"/>
    <sheet name="Maint." sheetId="7" r:id="rId18"/>
    <sheet name="Occup. Ther." sheetId="69" r:id="rId19"/>
    <sheet name="Pay. Manager" sheetId="78" r:id="rId20"/>
    <sheet name="Secr." sheetId="6" r:id="rId21"/>
    <sheet name="Speech" sheetId="70" r:id="rId22"/>
    <sheet name="Sub" sheetId="4" r:id="rId23"/>
    <sheet name="Supplemental" sheetId="79" r:id="rId24"/>
    <sheet name="CURRENT TEACH" sheetId="85" r:id="rId25"/>
    <sheet name="Tech I" sheetId="62" r:id="rId26"/>
    <sheet name="Tech II" sheetId="66" r:id="rId27"/>
    <sheet name="Tech Coord" sheetId="76" r:id="rId28"/>
    <sheet name="WIOA" sheetId="75" r:id="rId29"/>
  </sheets>
  <definedNames>
    <definedName name="_xlnm.Print_Area" localSheetId="0">'Accts Pay'!$A$1:$J$42</definedName>
    <definedName name="_xlnm.Print_Area" localSheetId="1">Admin!$A$1:$G$42</definedName>
    <definedName name="_xlnm.Print_Area" localSheetId="2">'Bus Driver'!$A$1:$H$55</definedName>
    <definedName name="_xlnm.Print_Area" localSheetId="3">'Bus Mech.'!$A$1:$G$53</definedName>
    <definedName name="_xlnm.Print_Area" localSheetId="4">'Bus Monitor'!$A$1:$K$50</definedName>
    <definedName name="_xlnm.Print_Area" localSheetId="5">'Class. Cent. Off.'!$A$1:$E$43</definedName>
    <definedName name="_xlnm.Print_Area" localSheetId="6">'Cook-Baker'!$A$1:$J$48</definedName>
    <definedName name="_xlnm.Print_Area" localSheetId="24">'CURRENT TEACH'!$A$1:$K$41</definedName>
    <definedName name="_xlnm.Print_Area" localSheetId="7">Custodian!$A$1:$K$40</definedName>
    <definedName name="_xlnm.Print_Area" localSheetId="8">'Employ. Spec.'!$A$1:$J$41</definedName>
    <definedName name="_xlnm.Print_Area" localSheetId="9">'Extra Duty'!$A$1:$J$72</definedName>
    <definedName name="_xlnm.Print_Area" localSheetId="10">Finance!$A$1:$I$49</definedName>
    <definedName name="_xlnm.Print_Area" localSheetId="14">'FMD Instr. Assist.'!$A$1:$J$41</definedName>
    <definedName name="_xlnm.Print_Area" localSheetId="12">'FRYSC Dir. Class.'!$A$1:$I$41</definedName>
    <definedName name="_xlnm.Print_Area" localSheetId="13">'Instr. Assist.'!$A$1:$J$41</definedName>
    <definedName name="_xlnm.Print_Area" localSheetId="15">Interpreter!$A$1:$H$40</definedName>
    <definedName name="_xlnm.Print_Area" localSheetId="17">Maint.!$A$1:$I$39</definedName>
    <definedName name="_xlnm.Print_Area" localSheetId="16">'Mental Health Prov.'!$A$1:$I$40</definedName>
    <definedName name="_xlnm.Print_Area" localSheetId="18">'Occup. Ther.'!$A$1:$I$38</definedName>
    <definedName name="_xlnm.Print_Area" localSheetId="19">'Pay. Manager'!$A$1:$J$43</definedName>
    <definedName name="_xlnm.Print_Area" localSheetId="20">Secr.!$A$1:$H$57</definedName>
    <definedName name="_xlnm.Print_Area" localSheetId="21">Speech!$A$1:$I$38</definedName>
    <definedName name="_xlnm.Print_Area" localSheetId="22">Sub!$A$1:$J$38</definedName>
    <definedName name="_xlnm.Print_Area" localSheetId="23">Supplemental!$A$1:$J$14</definedName>
    <definedName name="_xlnm.Print_Area" localSheetId="25">'Tech I'!$A$1:$I$39</definedName>
    <definedName name="_xlnm.Print_Area" localSheetId="26">'Tech II'!$A$1:$I$42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84" l="1"/>
  <c r="I9" i="84"/>
  <c r="I10" i="84"/>
  <c r="I11" i="84"/>
  <c r="I12" i="84"/>
  <c r="I13" i="84"/>
  <c r="I14" i="84"/>
  <c r="I15" i="84"/>
  <c r="I16" i="84"/>
  <c r="I17" i="84"/>
  <c r="I18" i="84"/>
  <c r="I19" i="84"/>
  <c r="I20" i="84"/>
  <c r="I21" i="84"/>
  <c r="I22" i="84"/>
  <c r="I23" i="84"/>
  <c r="I24" i="84"/>
  <c r="I25" i="84"/>
  <c r="I26" i="84"/>
  <c r="I27" i="84"/>
  <c r="I28" i="84"/>
  <c r="I29" i="84"/>
  <c r="I30" i="84"/>
  <c r="I31" i="84"/>
  <c r="I32" i="84"/>
  <c r="I33" i="84"/>
  <c r="I34" i="84"/>
  <c r="I35" i="84"/>
  <c r="I36" i="84"/>
  <c r="I37" i="84"/>
  <c r="I38" i="84"/>
  <c r="I7" i="84"/>
  <c r="G6" i="6" l="1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5" i="6"/>
  <c r="I8" i="64" l="1"/>
  <c r="I9" i="64"/>
  <c r="I10" i="64"/>
  <c r="I11" i="64"/>
  <c r="I12" i="64"/>
  <c r="I13" i="64"/>
  <c r="I14" i="64"/>
  <c r="I15" i="64"/>
  <c r="I16" i="64"/>
  <c r="I17" i="64"/>
  <c r="I18" i="64"/>
  <c r="I19" i="64"/>
  <c r="I20" i="64"/>
  <c r="I21" i="64"/>
  <c r="I22" i="64"/>
  <c r="I23" i="64"/>
  <c r="I24" i="64"/>
  <c r="I25" i="64"/>
  <c r="I26" i="64"/>
  <c r="I27" i="64"/>
  <c r="I28" i="64"/>
  <c r="I29" i="64"/>
  <c r="I30" i="64"/>
  <c r="I31" i="64"/>
  <c r="I32" i="64"/>
  <c r="I33" i="64"/>
  <c r="I34" i="64"/>
  <c r="I35" i="64"/>
  <c r="I36" i="64"/>
  <c r="I37" i="64"/>
  <c r="I38" i="64"/>
  <c r="I7" i="64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10" i="9"/>
  <c r="I8" i="74"/>
  <c r="I9" i="74"/>
  <c r="I10" i="74"/>
  <c r="I11" i="74"/>
  <c r="I12" i="74"/>
  <c r="I13" i="74"/>
  <c r="I14" i="74"/>
  <c r="I15" i="74"/>
  <c r="I16" i="74"/>
  <c r="I17" i="74"/>
  <c r="I18" i="74"/>
  <c r="I19" i="74"/>
  <c r="I20" i="74"/>
  <c r="I21" i="74"/>
  <c r="I22" i="74"/>
  <c r="I23" i="74"/>
  <c r="I24" i="74"/>
  <c r="I25" i="74"/>
  <c r="I26" i="74"/>
  <c r="I27" i="74"/>
  <c r="I28" i="74"/>
  <c r="I29" i="74"/>
  <c r="I30" i="74"/>
  <c r="I31" i="74"/>
  <c r="I32" i="74"/>
  <c r="I33" i="74"/>
  <c r="I34" i="74"/>
  <c r="I35" i="74"/>
  <c r="I36" i="74"/>
  <c r="I37" i="74"/>
  <c r="I38" i="74"/>
  <c r="I7" i="74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7" i="10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6" i="11"/>
  <c r="F40" i="78" l="1"/>
  <c r="C40" i="78" s="1"/>
  <c r="F39" i="78"/>
  <c r="C39" i="78" s="1"/>
  <c r="F38" i="78"/>
  <c r="C38" i="78" s="1"/>
  <c r="F37" i="78"/>
  <c r="C37" i="78" s="1"/>
  <c r="F36" i="78"/>
  <c r="C36" i="78" s="1"/>
  <c r="F35" i="78"/>
  <c r="C35" i="78" s="1"/>
  <c r="F34" i="78"/>
  <c r="C34" i="78" s="1"/>
  <c r="F33" i="78"/>
  <c r="C33" i="78" s="1"/>
  <c r="F32" i="78"/>
  <c r="C32" i="78" s="1"/>
  <c r="F31" i="78"/>
  <c r="C31" i="78" s="1"/>
  <c r="F30" i="78"/>
  <c r="C30" i="78" s="1"/>
  <c r="F29" i="78"/>
  <c r="C29" i="78" s="1"/>
  <c r="F28" i="78"/>
  <c r="C28" i="78" s="1"/>
  <c r="F27" i="78"/>
  <c r="C27" i="78" s="1"/>
  <c r="F26" i="78"/>
  <c r="C26" i="78" s="1"/>
  <c r="F25" i="78"/>
  <c r="C25" i="78" s="1"/>
  <c r="F24" i="78"/>
  <c r="C24" i="78" s="1"/>
  <c r="F23" i="78"/>
  <c r="C23" i="78" s="1"/>
  <c r="F22" i="78"/>
  <c r="C22" i="78" s="1"/>
  <c r="F21" i="78"/>
  <c r="C21" i="78" s="1"/>
  <c r="F20" i="78"/>
  <c r="C20" i="78"/>
  <c r="F19" i="78"/>
  <c r="C19" i="78" s="1"/>
  <c r="F18" i="78"/>
  <c r="C18" i="78" s="1"/>
  <c r="F17" i="78"/>
  <c r="C17" i="78" s="1"/>
  <c r="F16" i="78"/>
  <c r="C16" i="78" s="1"/>
  <c r="F15" i="78"/>
  <c r="C15" i="78" s="1"/>
  <c r="F14" i="78"/>
  <c r="C14" i="78" s="1"/>
  <c r="F13" i="78"/>
  <c r="C13" i="78" s="1"/>
  <c r="F12" i="78"/>
  <c r="C12" i="78" s="1"/>
  <c r="F11" i="78"/>
  <c r="C11" i="78" s="1"/>
  <c r="F10" i="78"/>
  <c r="C10" i="78" s="1"/>
  <c r="F9" i="78"/>
  <c r="C9" i="78" s="1"/>
  <c r="C7" i="77"/>
  <c r="C8" i="77" s="1"/>
  <c r="E6" i="77"/>
  <c r="E37" i="76"/>
  <c r="E36" i="76"/>
  <c r="E35" i="76"/>
  <c r="E34" i="76"/>
  <c r="E33" i="76"/>
  <c r="E32" i="76"/>
  <c r="E31" i="76"/>
  <c r="E30" i="76"/>
  <c r="E29" i="76"/>
  <c r="E28" i="76"/>
  <c r="E27" i="76"/>
  <c r="E26" i="76"/>
  <c r="E25" i="76"/>
  <c r="E24" i="76"/>
  <c r="E23" i="76"/>
  <c r="E22" i="76"/>
  <c r="E21" i="76"/>
  <c r="E20" i="76"/>
  <c r="E19" i="76"/>
  <c r="E18" i="76"/>
  <c r="E17" i="76"/>
  <c r="E16" i="76"/>
  <c r="E15" i="76"/>
  <c r="E14" i="76"/>
  <c r="E13" i="76"/>
  <c r="E12" i="76"/>
  <c r="E11" i="76"/>
  <c r="E10" i="76"/>
  <c r="E9" i="76"/>
  <c r="E8" i="76"/>
  <c r="E7" i="76"/>
  <c r="E6" i="76"/>
  <c r="E37" i="66"/>
  <c r="E36" i="66"/>
  <c r="E35" i="66"/>
  <c r="E34" i="66"/>
  <c r="E33" i="66"/>
  <c r="E32" i="66"/>
  <c r="E31" i="66"/>
  <c r="E30" i="66"/>
  <c r="E29" i="66"/>
  <c r="E28" i="66"/>
  <c r="E27" i="66"/>
  <c r="E26" i="66"/>
  <c r="E25" i="66"/>
  <c r="E24" i="66"/>
  <c r="E23" i="66"/>
  <c r="E22" i="66"/>
  <c r="E21" i="66"/>
  <c r="E20" i="66"/>
  <c r="E19" i="66"/>
  <c r="E18" i="66"/>
  <c r="E17" i="66"/>
  <c r="E16" i="66"/>
  <c r="E15" i="66"/>
  <c r="E14" i="66"/>
  <c r="E13" i="66"/>
  <c r="E12" i="66"/>
  <c r="E11" i="66"/>
  <c r="E10" i="66"/>
  <c r="E9" i="66"/>
  <c r="E8" i="66"/>
  <c r="E7" i="66"/>
  <c r="E6" i="66"/>
  <c r="E37" i="62"/>
  <c r="E36" i="62"/>
  <c r="E35" i="62"/>
  <c r="E34" i="62"/>
  <c r="E33" i="62"/>
  <c r="E32" i="62"/>
  <c r="E31" i="62"/>
  <c r="E30" i="62"/>
  <c r="E29" i="62"/>
  <c r="E28" i="62"/>
  <c r="E27" i="62"/>
  <c r="E26" i="62"/>
  <c r="E25" i="62"/>
  <c r="E24" i="62"/>
  <c r="E23" i="62"/>
  <c r="E22" i="62"/>
  <c r="E21" i="62"/>
  <c r="E20" i="62"/>
  <c r="E19" i="62"/>
  <c r="E18" i="62"/>
  <c r="E17" i="62"/>
  <c r="E16" i="62"/>
  <c r="E15" i="62"/>
  <c r="E14" i="62"/>
  <c r="E13" i="62"/>
  <c r="E12" i="62"/>
  <c r="E11" i="62"/>
  <c r="E10" i="62"/>
  <c r="E9" i="62"/>
  <c r="E8" i="62"/>
  <c r="E7" i="62"/>
  <c r="E6" i="62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C32" i="10"/>
  <c r="C33" i="10"/>
  <c r="C34" i="10" s="1"/>
  <c r="C35" i="10" s="1"/>
  <c r="C36" i="10" s="1"/>
  <c r="C37" i="10" s="1"/>
  <c r="A11" i="9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E8" i="77" l="1"/>
  <c r="C9" i="77"/>
  <c r="E9" i="77" s="1"/>
  <c r="E7" i="77"/>
  <c r="C10" i="77" l="1"/>
  <c r="C11" i="77" s="1"/>
  <c r="E10" i="77" l="1"/>
  <c r="C12" i="77"/>
  <c r="E11" i="77"/>
  <c r="E12" i="77" l="1"/>
  <c r="C13" i="77"/>
  <c r="E13" i="77" l="1"/>
  <c r="C14" i="77"/>
  <c r="C15" i="77" l="1"/>
  <c r="E14" i="77"/>
  <c r="E15" i="77" l="1"/>
  <c r="C16" i="77"/>
  <c r="C17" i="77" l="1"/>
  <c r="E16" i="77"/>
  <c r="E17" i="77" l="1"/>
  <c r="C18" i="77"/>
  <c r="E18" i="77" l="1"/>
  <c r="C19" i="77"/>
  <c r="E19" i="77" l="1"/>
  <c r="C20" i="77"/>
  <c r="C21" i="77" l="1"/>
  <c r="E20" i="77"/>
  <c r="E21" i="77" l="1"/>
  <c r="C22" i="77"/>
  <c r="C23" i="77" l="1"/>
  <c r="E22" i="77"/>
  <c r="E23" i="77" l="1"/>
  <c r="C24" i="77"/>
  <c r="E24" i="77" l="1"/>
  <c r="C25" i="77"/>
  <c r="E25" i="77" l="1"/>
  <c r="C26" i="77"/>
  <c r="C27" i="77" l="1"/>
  <c r="E26" i="77"/>
  <c r="C28" i="77" l="1"/>
  <c r="E27" i="77"/>
  <c r="C29" i="77" l="1"/>
  <c r="E28" i="77"/>
  <c r="E29" i="77" l="1"/>
  <c r="C30" i="77"/>
  <c r="E30" i="77" l="1"/>
  <c r="C31" i="77"/>
  <c r="E31" i="77" l="1"/>
  <c r="C32" i="77"/>
  <c r="C33" i="77" l="1"/>
  <c r="E32" i="77"/>
  <c r="C34" i="77" l="1"/>
  <c r="E33" i="77"/>
  <c r="C35" i="77" l="1"/>
  <c r="E34" i="77"/>
  <c r="E35" i="77" l="1"/>
  <c r="C36" i="77"/>
  <c r="E36" i="77" l="1"/>
  <c r="C37" i="77"/>
  <c r="E37" i="77" l="1"/>
</calcChain>
</file>

<file path=xl/sharedStrings.xml><?xml version="1.0" encoding="utf-8"?>
<sst xmlns="http://schemas.openxmlformats.org/spreadsheetml/2006/main" count="707" uniqueCount="256">
  <si>
    <t>LEWIS COUNTY SCHOOLS</t>
  </si>
  <si>
    <t>ADMINISTRATORS' SALARY SCHEDULE</t>
  </si>
  <si>
    <t>SCHOOL</t>
  </si>
  <si>
    <t>+</t>
  </si>
  <si>
    <t>ADMINISTRATIVE SERVICES</t>
  </si>
  <si>
    <t>=</t>
  </si>
  <si>
    <t>TOTAL</t>
  </si>
  <si>
    <t>LCHS (P)</t>
  </si>
  <si>
    <t xml:space="preserve">     (AP)</t>
  </si>
  <si>
    <t xml:space="preserve"> </t>
  </si>
  <si>
    <t>LCCE (P)</t>
  </si>
  <si>
    <t xml:space="preserve"> +</t>
  </si>
  <si>
    <t xml:space="preserve"> =</t>
  </si>
  <si>
    <t>GUIDANCE</t>
  </si>
  <si>
    <t>LCHS</t>
  </si>
  <si>
    <t>ELEM.</t>
  </si>
  <si>
    <t>CENTRAL OFFICE</t>
  </si>
  <si>
    <t>MINIMUM SCHOOL TERM OF 9 1/4 MONTHS</t>
  </si>
  <si>
    <t>EXP.</t>
  </si>
  <si>
    <t>MECHANIC I</t>
  </si>
  <si>
    <t>YRS EXP</t>
  </si>
  <si>
    <t>SUPT.'S SEC.</t>
  </si>
  <si>
    <t>HOURLY</t>
  </si>
  <si>
    <t>ANNUAL</t>
  </si>
  <si>
    <t>EXPERIENCE</t>
  </si>
  <si>
    <t>RATE PER HOUR</t>
  </si>
  <si>
    <t>8 HRS FOR 250 DAYS</t>
  </si>
  <si>
    <t>FOOD</t>
  </si>
  <si>
    <t>SERVICE</t>
  </si>
  <si>
    <t>ASST. II</t>
  </si>
  <si>
    <t>HEAD COOK - 7 HOURS</t>
  </si>
  <si>
    <t>MANAGERS - 8 HOURS</t>
  </si>
  <si>
    <t>HEAD COOK - 188 DAYS</t>
  </si>
  <si>
    <t>(FOUR (4) HOLIDAYS ARE INCLUDED</t>
  </si>
  <si>
    <t>MANAGERS - 193 DAYS</t>
  </si>
  <si>
    <t>IN TOTAL DAYS TO WORK)</t>
  </si>
  <si>
    <t>MAINT. TECH. II</t>
  </si>
  <si>
    <t>MAINT. TECH. III</t>
  </si>
  <si>
    <t>HOURLY RATE</t>
  </si>
  <si>
    <t>DAILY RATE</t>
  </si>
  <si>
    <t>199 DAYS</t>
  </si>
  <si>
    <t>175 SCHOOL DAYS</t>
  </si>
  <si>
    <t xml:space="preserve">     7 1/2 HOURS DAILY</t>
  </si>
  <si>
    <t>4 IN-SERVICE</t>
  </si>
  <si>
    <t>4 HOLIDAYS</t>
  </si>
  <si>
    <t>1 OPENING</t>
  </si>
  <si>
    <t>1 CLOSING</t>
  </si>
  <si>
    <t>7 ENDING SCHOOL</t>
  </si>
  <si>
    <t>7 BEGINNING SCHOOL</t>
  </si>
  <si>
    <t>YRS/EXP</t>
  </si>
  <si>
    <t>ANNUAL RATE</t>
  </si>
  <si>
    <t>SUBSTITUTE TEACHER SALARY SCHEDULE</t>
  </si>
  <si>
    <t>CERTIFIED TEACHER</t>
  </si>
  <si>
    <t>NON-CERTIFIED TEACHER</t>
  </si>
  <si>
    <t>(RANK IV, RANK V, AND EMERGENCY)</t>
  </si>
  <si>
    <t>SUSTITUTE TEACHERS WILL BE PAID FROM THE DAILY RATE SCHEDULE</t>
  </si>
  <si>
    <t>FOR ONE UP TO TEN DAYS OF SERVICE.</t>
  </si>
  <si>
    <t>SUBSTITUTE TEACHERS WILL BE PAID FROM THE REGULAR TEACHERS'</t>
  </si>
  <si>
    <t>SALARY SCHEDULE UPON THE COMPLETION OF TEN CONSECUTIVE DAYS</t>
  </si>
  <si>
    <t>OF SERVICE FOR THE SAME TEACHER.</t>
  </si>
  <si>
    <t>SUBSTITUTE TEACHERS WILL BE PAID ON THE TWENTY-FIFTH DAY OF THE</t>
  </si>
  <si>
    <t>MONTH FOLLOWING THE MONTH IN WHICH THEIR SERVICES WERE RENDERED.</t>
  </si>
  <si>
    <t>RANK I</t>
  </si>
  <si>
    <t>RANK II</t>
  </si>
  <si>
    <t>RANK III</t>
  </si>
  <si>
    <t>RANK IV</t>
  </si>
  <si>
    <t>RANK V</t>
  </si>
  <si>
    <t>RANK I-MA+30 HRS</t>
  </si>
  <si>
    <t>RANK II-MA OR</t>
  </si>
  <si>
    <t xml:space="preserve">  5TH YR PROGRAM</t>
  </si>
  <si>
    <t>RANK III-BS OR AB</t>
  </si>
  <si>
    <t xml:space="preserve">  DEGREE</t>
  </si>
  <si>
    <t>ANNUAL *</t>
  </si>
  <si>
    <t>* based on 8 hrs. per day &amp; 205 days per year</t>
  </si>
  <si>
    <t>LCMS (P)</t>
  </si>
  <si>
    <t>LCMS</t>
  </si>
  <si>
    <t>MANAGER I</t>
  </si>
  <si>
    <t>(HEAD COOK)</t>
  </si>
  <si>
    <t>BASED ON THE MINIMUM SCHOOL TERM OF 9 1/4 MTHS.</t>
  </si>
  <si>
    <t>7 HOURS/DAY, 185 DAYS/YEAR</t>
  </si>
  <si>
    <t>CLASSIFIED STAFF - CENTRAL OFFICE</t>
  </si>
  <si>
    <t>LEWIS COUNTY SCHOOL DISTRICT</t>
  </si>
  <si>
    <t>SCHOOL FOOD SERVICE</t>
  </si>
  <si>
    <t>&gt;30</t>
  </si>
  <si>
    <t>SALARY</t>
  </si>
  <si>
    <t>ANNUAL SALARY</t>
  </si>
  <si>
    <t>MAINT. TECH. I</t>
  </si>
  <si>
    <t>* based on 7 hrs. per day &amp; 240 days per year</t>
  </si>
  <si>
    <t>FRYSC DIRECTOR - CLASSIFIED</t>
  </si>
  <si>
    <t>GES (P)</t>
  </si>
  <si>
    <t>ELEM (AP)</t>
  </si>
  <si>
    <t>TES (P)</t>
  </si>
  <si>
    <t># OF CONTRACT DAYS</t>
  </si>
  <si>
    <t>COMPUTER TECHNOLOGY MAINTENANCE TECHNICIAN II</t>
  </si>
  <si>
    <t>COMPUTER TECHNOLOGY MAINTENANCE TECHNICIAN I</t>
  </si>
  <si>
    <t>* based on 7.5 hrs. per day &amp; 240 days per year</t>
  </si>
  <si>
    <t>DIRECTOR OF FINANCE</t>
  </si>
  <si>
    <t>Lewis County Board of Education</t>
  </si>
  <si>
    <t>$</t>
  </si>
  <si>
    <t>Yearbook Sponsor</t>
  </si>
  <si>
    <t>Academic Coach</t>
  </si>
  <si>
    <t>Academic - 1st Assistant</t>
  </si>
  <si>
    <t>Academic - 2nd Assistant</t>
  </si>
  <si>
    <t>Sponsor JROTC Color Guard (2)</t>
  </si>
  <si>
    <t>Boys Varsity Cheerleading Coach</t>
  </si>
  <si>
    <t>Asst. Boys Varsity Cheerleading Coach</t>
  </si>
  <si>
    <t>Activities Coordinator</t>
  </si>
  <si>
    <t>Athletic Director</t>
  </si>
  <si>
    <t>Tennis Coach</t>
  </si>
  <si>
    <t>Track Coach</t>
  </si>
  <si>
    <t>Asst. Track Coach</t>
  </si>
  <si>
    <t>Boys Golf Coach</t>
  </si>
  <si>
    <t>Girls Golf Coach</t>
  </si>
  <si>
    <t>Girls Volleyball Coach</t>
  </si>
  <si>
    <t>Asst. Volleyball Coach</t>
  </si>
  <si>
    <t>Girls Varsity Basketball Coach</t>
  </si>
  <si>
    <t>1st Asst. Girls Varsity Basketball Coach</t>
  </si>
  <si>
    <t>2nd Asst. Girls Basketball Coach</t>
  </si>
  <si>
    <t>Boys Varsity Basketball Coach</t>
  </si>
  <si>
    <t>1st Asst. Boys Varsity Basketball Coach</t>
  </si>
  <si>
    <t>2nd Asst. Boys Varsity Basketball Coach</t>
  </si>
  <si>
    <t>Freshman Boys Basketball Coach</t>
  </si>
  <si>
    <t>Boys Varsity Football Coach</t>
  </si>
  <si>
    <t>Boys Varsity Baseball Coach</t>
  </si>
  <si>
    <t>1st Asst. Boys Varsity Baseball Coach</t>
  </si>
  <si>
    <t>2nd Asst. Boys Varsity Baseball Coach</t>
  </si>
  <si>
    <t>Girls Varsity Softball Coach</t>
  </si>
  <si>
    <t>1st Asst. Girls Varsity Softball Coach</t>
  </si>
  <si>
    <t>2nd Asst. Girls Softball Coach</t>
  </si>
  <si>
    <t>4th-6th Grade Cheerleading Sponsor (4)</t>
  </si>
  <si>
    <t>Elem. Academic Coach (4)</t>
  </si>
  <si>
    <t>4th-6th Grade Boys Basketball Coach (4)</t>
  </si>
  <si>
    <t>Elementary Basketball Coordinator</t>
  </si>
  <si>
    <t>Middle School Girls Basketball Coach</t>
  </si>
  <si>
    <t>Middle School Football Coach</t>
  </si>
  <si>
    <t>Middle School Boys Basketball Coach</t>
  </si>
  <si>
    <t>7th &amp; 8th Grade Cheerleading Coach</t>
  </si>
  <si>
    <t>Elem. Football Coordinator</t>
  </si>
  <si>
    <t xml:space="preserve">Note: All positions are for one individual unless noted. All positions are at the High School level unless noted. </t>
  </si>
  <si>
    <t>Freshman Football Coach</t>
  </si>
  <si>
    <t>Freshman Girls Basketball Coach</t>
  </si>
  <si>
    <t>OCCUPATIONAL THERAPIST</t>
  </si>
  <si>
    <t>25+</t>
  </si>
  <si>
    <t>* based on 7 hrs. per day &amp; 190 days per year</t>
  </si>
  <si>
    <t>Drama Coach</t>
  </si>
  <si>
    <t>185 DAYS/YEAR, 1295 HOURS/YEAR, 7 HOURS/DAY</t>
  </si>
  <si>
    <t>185 TO 240</t>
  </si>
  <si>
    <t>SPEECH LANGUAGE PATHOLOGIST</t>
  </si>
  <si>
    <t>* based on 7 hrs. per day &amp; 187 days per year</t>
  </si>
  <si>
    <t>LES (P)</t>
  </si>
  <si>
    <t>4th-6th Grade Girls Basketball Coach (4)</t>
  </si>
  <si>
    <t>Middle School Volleyball Coach</t>
  </si>
  <si>
    <t>8 HOURS PER DAY, 240 DAYS PER YEAR</t>
  </si>
  <si>
    <t xml:space="preserve">SUB DRIVERS RECEIVE THE RATE OF PAY OF THE REGULAR DRIVER THEY </t>
  </si>
  <si>
    <t>SUBSTITUTED FOR.</t>
  </si>
  <si>
    <t>Asst. Tennis Coach</t>
  </si>
  <si>
    <t>JFL Football Coach - 3rd Grade</t>
  </si>
  <si>
    <t>JFL Football Coach - 4th Grade</t>
  </si>
  <si>
    <t>JFL Football Coach - 5th Grade</t>
  </si>
  <si>
    <t>JFL Football Coach - 6th Grade</t>
  </si>
  <si>
    <t>SUBSTITUTE COOK</t>
  </si>
  <si>
    <t>SUBSTITUTE INSTRUCTIONAL ASSISTANT</t>
  </si>
  <si>
    <t>SUBSTITUTE CUSTODIAN</t>
  </si>
  <si>
    <t>4 HOURS/DAY, 185 DAYS/YEAR</t>
  </si>
  <si>
    <t>(No Mileage Paid)</t>
  </si>
  <si>
    <t>SUBSTITUTE BUS MONITOR</t>
  </si>
  <si>
    <t>FULL TIME BUS DRIVERS WHO PLUG THEIR BUS IN AT THEIR RESIDENCE WILL</t>
  </si>
  <si>
    <t>BE REIMBURSED $75 BY APRIL 1 FOR ELECTRICITY EXPENSE EACH SCHOOL YEAR.</t>
  </si>
  <si>
    <t>Each coach, etc. will receive a 1% increase each year for consecutive years of service in the same position</t>
  </si>
  <si>
    <t>Band Director</t>
  </si>
  <si>
    <t xml:space="preserve">  </t>
  </si>
  <si>
    <t>COUNSELOR</t>
  </si>
  <si>
    <t>PROGRAM SPECIALIST</t>
  </si>
  <si>
    <t>WORKFORCE DEVELOPMENT</t>
  </si>
  <si>
    <t>WORKFORCE DEVELOPMENT COUNSELOR = 225 DAYS/YEAR   7.5 HOURS/DAY</t>
  </si>
  <si>
    <t>WORKFORCE DEVELOPMENT PROGRAM SPECIALIST = 199 DAYS/YEAR   7 HOURS/DAY</t>
  </si>
  <si>
    <t>DISTRICT TECHNOLOGY COORDINATOR</t>
  </si>
  <si>
    <t>185 DAYS</t>
  </si>
  <si>
    <t>PAYROLL ACCOUNTING MANAGER</t>
  </si>
  <si>
    <t>TERM OF EMPLOYMENT IS BASED ON 240 DAYS/YEAR AND 7.5 HRS./DAY.</t>
  </si>
  <si>
    <t>CERTIFIED SUPPLEMENTAL SALARY SCHEDULE</t>
  </si>
  <si>
    <t>National Board Certification</t>
  </si>
  <si>
    <t>Certified Instruction of Students Outside of Regular School Day/Calendar</t>
  </si>
  <si>
    <t>$25/hour</t>
  </si>
  <si>
    <t>Instruction of Students Within the Regular School Day/Calendar (non-sub.)</t>
  </si>
  <si>
    <t>Reg. Hourly Rate</t>
  </si>
  <si>
    <t>CLASSIFIED SUPPLEMENTAL SALARY SCHEDULE</t>
  </si>
  <si>
    <t>Services Outside of Regular School Day/Calendar</t>
  </si>
  <si>
    <t>After School Bus Routes</t>
  </si>
  <si>
    <t>$12/hour</t>
  </si>
  <si>
    <t>Bus Driving for Extra Curricular Events or Field Trips</t>
  </si>
  <si>
    <t>Based on 240 days employment at 7 1/2 hrs. per day, 1800 hrs. per year.</t>
  </si>
  <si>
    <t>SECRETARY II</t>
  </si>
  <si>
    <t>Bachelor's Degree</t>
  </si>
  <si>
    <t>Master's Degree</t>
  </si>
  <si>
    <t>plus 30 hours</t>
  </si>
  <si>
    <t>203 DAYS/YEAR, 8 HOURS/DAY</t>
  </si>
  <si>
    <t>Asst. Boys Varsity Football Coach (Total of $9,000 for all assistants)</t>
  </si>
  <si>
    <t>Middle School Academic</t>
  </si>
  <si>
    <t>Middle School Baseball</t>
  </si>
  <si>
    <t>Middle School Softball</t>
  </si>
  <si>
    <t>Department Head; hired prior to 7/1/2021</t>
  </si>
  <si>
    <t>Department Head; hired after 6/30/2021</t>
  </si>
  <si>
    <t>Total</t>
  </si>
  <si>
    <t>1st Asst. Band Director</t>
  </si>
  <si>
    <t>2nd Asst. Band Director</t>
  </si>
  <si>
    <t>District-Wide Safe Crisis Management Trainer (2)</t>
  </si>
  <si>
    <t>Special Education Team Leader (7)</t>
  </si>
  <si>
    <t>Special Education District Team Leader (1)</t>
  </si>
  <si>
    <t>Special Education Transition Coordinator (1)</t>
  </si>
  <si>
    <t>Bus Driver Trainer</t>
  </si>
  <si>
    <t>BUS DRIVER TRAINEES WILL BE PAID $10.00 PER HOUR.</t>
  </si>
  <si>
    <t>Color Guard Instructor</t>
  </si>
  <si>
    <t>$15/hour</t>
  </si>
  <si>
    <t>ACCOUNTS PAYABLE CLERK</t>
  </si>
  <si>
    <t>BASED ON 245 DAYS AT 8 HOURS PER DAY.</t>
  </si>
  <si>
    <t>$8.00 / HOUR</t>
  </si>
  <si>
    <t>STEP</t>
  </si>
  <si>
    <t xml:space="preserve"> BASED ON 185 DAYS, 4 HOURS PER DAY</t>
  </si>
  <si>
    <t>DRIVERS TRAVELING 101+ MILES PER DAY WITH STUDENTS WILL BE PAID FROM THE</t>
  </si>
  <si>
    <t>76-100 MILEAGE COLUMN PLUS A 5TH HOUR AT THEIR HOURLY RATE.</t>
  </si>
  <si>
    <t>27+</t>
  </si>
  <si>
    <t>30&gt;</t>
  </si>
  <si>
    <t>MANAGERS AT SCHOOLS WITH AN ENROLLMENT GREATER THAN 400 ON 9/1 OF EACH YEAR WILL RECEIVE AN ADDITIONAL STIPEND OF $500.</t>
  </si>
  <si>
    <t>MANAGERS AT SCHOOLS WITH AN ENROLLMENT BETWEEN 200 AND 399 ON 9/1 OF EACH YEAR WILL RECEIVE AN ADDITIONAL STIPEND OF $250.</t>
  </si>
  <si>
    <t>HEAD COOKS AT SCHOOLS WITH AN ENROLLMENT GREATER THAN 400 ON 9/1 OF EACH YEAR WILL RECEIVE AN ADDITIONAL STIPEND OF $200.</t>
  </si>
  <si>
    <t>HEAD COOKS AT SCHOOLS WITH AN ENROLLMENT BETWEEN 200 AND 399 ON 9/1 OF EACH YEAR WILL RECEIVE AN ADDITIONAL STIPEND OF $100.</t>
  </si>
  <si>
    <t>Additional stipend of $500 for each certification in the following: CompTIA A+, Security+, Network+, and IC3</t>
  </si>
  <si>
    <t>2024-2025 Extra Duty Salary Schedule</t>
  </si>
  <si>
    <t>2024-2025</t>
  </si>
  <si>
    <t>SALARY SCHEDULE FOR FISCAL YEAR 2024-2025</t>
  </si>
  <si>
    <t>Additional $1750.00 for Kentucky certified bus trainer</t>
  </si>
  <si>
    <t>Additional $1750.00 for Kentucky certified bus inspector</t>
  </si>
  <si>
    <t>BUS MECHANIC SALARY SCHEDULE FOR FISCAL YEAR 2024-2025</t>
  </si>
  <si>
    <t>BUS MONITOR SALARY SCHEDULE FOR FISCAL YEAR 2024-2025</t>
  </si>
  <si>
    <t>COOK/BAKER SALARY SCHEDULE FOR FISCAL YEAR 2024-2025</t>
  </si>
  <si>
    <t>CUSTODIAN SALARY SCHEDULE FOR FISCAL YEAR 2024-2025</t>
  </si>
  <si>
    <t>EMPLOYMENT SPECIALIST SALARY SCHEDULE FOR FISCAL YEAR 2024-2025</t>
  </si>
  <si>
    <t>EDUCATIONAL INTERPRETER III SALARY SCHEDULE FOR FISCAL YEAR 2024-2025</t>
  </si>
  <si>
    <t>SCHOOL MENTAL HEALTH PROVIDER SALARY SCHEDULE FOR FISCAL YEAR 2024-2025</t>
  </si>
  <si>
    <t>MAINTENANCE TECHNICIAN I, II, &amp; III SALARY SCHEDULE FOR FISCAL YEAR 2024-2025</t>
  </si>
  <si>
    <t>16.00/HOUR</t>
  </si>
  <si>
    <t>SCHOOL SECRETARY SALARY SCHEDULE FOR FISCAL YEAR 2024-2025</t>
  </si>
  <si>
    <t>DAILY RATE 2024-2025</t>
  </si>
  <si>
    <t>CLASSIFIED SUBSTITUTE SALARY SCHEDULE FOR FISCAL YEAR 2024-2025</t>
  </si>
  <si>
    <t>SUPPLEMENTAL SALARY SCHEDULE FOR FISCAL YEAR 2024-2025</t>
  </si>
  <si>
    <t>$13/hour</t>
  </si>
  <si>
    <t>WIOA EMPOWER YOUTH SALARY SCHEDULE FOR FISCAL YEAR 2024-2025</t>
  </si>
  <si>
    <t>CERTIFIED SALARY SCHEDULE FOR FISCAL YEAR 2024-2025</t>
  </si>
  <si>
    <t>BUS DRIVER SALARY SCHEDULE FOR FISCAL YEAR 2024-2025</t>
  </si>
  <si>
    <t>8 HOURS/DAY, 185 DAYS/YEAR</t>
  </si>
  <si>
    <t>INSTRUCTIONAL ASSISTANT SALARY SCHEDULE FOR FISCAL YEAR 2024-2025</t>
  </si>
  <si>
    <t>FMD INSTRUCTIONAL ASSISTANT SALARY SCHEDULE FOR FISCAL YEAR 2024-2025</t>
  </si>
  <si>
    <t xml:space="preserve">Additional $1750.00 for HVAC certification. </t>
  </si>
  <si>
    <t>BASED ON 240 DAYS EMPLOYMENT AT 8 HOURS PER DAY.</t>
  </si>
  <si>
    <t>FULL TIME SUBSTITUTE BUS DRIVERS WILL BE PAID $83.02 PER 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</si>
</sst>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m\-d"/>
    <numFmt numFmtId="166" formatCode="&quot;$&quot;#,##0"/>
  </numFmts>
  <fonts count="3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2"/>
      <name val="Times New Roman"/>
      <family val="1"/>
    </font>
    <font>
      <sz val="10"/>
      <name val="Stonehenge"/>
    </font>
    <font>
      <b/>
      <sz val="10"/>
      <name val="Stonehenge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9"/>
      <name val="Stonehenge"/>
    </font>
    <font>
      <b/>
      <sz val="8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2"/>
      <name val="Stonehenge"/>
    </font>
    <font>
      <b/>
      <sz val="12"/>
      <name val="Stonehenge"/>
    </font>
    <font>
      <sz val="9"/>
      <name val="Arial"/>
      <family val="2"/>
    </font>
    <font>
      <b/>
      <sz val="11"/>
      <name val="Times New Roman"/>
      <family val="1"/>
    </font>
    <font>
      <b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2"/>
      <color rgb="FF000000"/>
      <name val="Times New Roman"/>
      <family val="1"/>
    </font>
    <font>
      <sz val="10"/>
      <color rgb="FF000000"/>
      <name val="Arial"/>
      <family val="2"/>
    </font>
    <font>
      <sz val="14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Calibri"/>
      <family val="2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CCCCCC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1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9" fontId="0" fillId="0" borderId="0" xfId="2" applyFon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1" fontId="3" fillId="0" borderId="0" xfId="0" applyNumberFormat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justify"/>
    </xf>
    <xf numFmtId="0" fontId="14" fillId="0" borderId="3" xfId="0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0" fontId="7" fillId="0" borderId="0" xfId="0" applyFont="1"/>
    <xf numFmtId="0" fontId="15" fillId="0" borderId="0" xfId="0" applyFont="1"/>
    <xf numFmtId="2" fontId="3" fillId="0" borderId="0" xfId="0" applyNumberFormat="1" applyFont="1" applyAlignment="1">
      <alignment horizontal="center" wrapText="1"/>
    </xf>
    <xf numFmtId="0" fontId="17" fillId="0" borderId="0" xfId="0" applyFont="1"/>
    <xf numFmtId="0" fontId="18" fillId="0" borderId="0" xfId="0" applyFont="1" applyAlignment="1">
      <alignment horizontal="center"/>
    </xf>
    <xf numFmtId="0" fontId="0" fillId="0" borderId="2" xfId="0" applyBorder="1"/>
    <xf numFmtId="0" fontId="3" fillId="0" borderId="1" xfId="0" applyFont="1" applyBorder="1"/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3" fillId="0" borderId="0" xfId="0" applyNumberFormat="1" applyFont="1"/>
    <xf numFmtId="3" fontId="7" fillId="0" borderId="2" xfId="0" applyNumberFormat="1" applyFont="1" applyBorder="1"/>
    <xf numFmtId="0" fontId="12" fillId="0" borderId="2" xfId="0" applyFont="1" applyBorder="1"/>
    <xf numFmtId="2" fontId="0" fillId="0" borderId="0" xfId="0" applyNumberFormat="1" applyAlignment="1">
      <alignment horizontal="center"/>
    </xf>
    <xf numFmtId="0" fontId="19" fillId="0" borderId="0" xfId="0" applyFont="1"/>
    <xf numFmtId="3" fontId="7" fillId="0" borderId="0" xfId="0" applyNumberFormat="1" applyFont="1"/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2" fontId="0" fillId="0" borderId="0" xfId="0" applyNumberFormat="1"/>
    <xf numFmtId="0" fontId="6" fillId="0" borderId="2" xfId="0" applyFont="1" applyBorder="1"/>
    <xf numFmtId="0" fontId="3" fillId="0" borderId="2" xfId="0" applyFont="1" applyBorder="1"/>
    <xf numFmtId="0" fontId="16" fillId="0" borderId="0" xfId="0" applyFont="1"/>
    <xf numFmtId="8" fontId="16" fillId="0" borderId="0" xfId="0" applyNumberFormat="1" applyFont="1"/>
    <xf numFmtId="0" fontId="2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right"/>
    </xf>
    <xf numFmtId="4" fontId="0" fillId="0" borderId="0" xfId="0" applyNumberFormat="1"/>
    <xf numFmtId="0" fontId="13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4" fontId="3" fillId="0" borderId="0" xfId="0" applyNumberFormat="1" applyFont="1" applyAlignment="1">
      <alignment horizontal="center"/>
    </xf>
    <xf numFmtId="4" fontId="3" fillId="0" borderId="0" xfId="0" applyNumberFormat="1" applyFont="1"/>
    <xf numFmtId="0" fontId="8" fillId="0" borderId="3" xfId="0" applyFont="1" applyBorder="1" applyAlignment="1">
      <alignment horizontal="center"/>
    </xf>
    <xf numFmtId="0" fontId="0" fillId="0" borderId="4" xfId="0" applyBorder="1"/>
    <xf numFmtId="0" fontId="11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16" fontId="16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quotePrefix="1" applyAlignment="1">
      <alignment horizontal="center"/>
    </xf>
    <xf numFmtId="0" fontId="3" fillId="0" borderId="0" xfId="0" applyFont="1" applyAlignment="1">
      <alignment horizontal="center"/>
    </xf>
    <xf numFmtId="164" fontId="4" fillId="0" borderId="0" xfId="1" applyNumberFormat="1" applyFont="1"/>
    <xf numFmtId="164" fontId="0" fillId="0" borderId="0" xfId="1" applyNumberFormat="1" applyFont="1"/>
    <xf numFmtId="164" fontId="2" fillId="0" borderId="0" xfId="1" applyNumberFormat="1" applyFont="1" applyBorder="1" applyAlignment="1">
      <alignment horizontal="center" wrapText="1"/>
    </xf>
    <xf numFmtId="164" fontId="12" fillId="0" borderId="0" xfId="1" applyNumberFormat="1" applyFont="1"/>
    <xf numFmtId="0" fontId="23" fillId="0" borderId="0" xfId="0" applyFont="1"/>
    <xf numFmtId="43" fontId="0" fillId="0" borderId="0" xfId="1" applyFont="1"/>
    <xf numFmtId="2" fontId="3" fillId="0" borderId="2" xfId="0" applyNumberFormat="1" applyFont="1" applyBorder="1" applyAlignment="1">
      <alignment horizontal="center"/>
    </xf>
    <xf numFmtId="4" fontId="23" fillId="0" borderId="0" xfId="0" applyNumberFormat="1" applyFont="1"/>
    <xf numFmtId="0" fontId="23" fillId="0" borderId="2" xfId="0" applyFont="1" applyBorder="1" applyAlignment="1">
      <alignment horizontal="center"/>
    </xf>
    <xf numFmtId="0" fontId="15" fillId="0" borderId="2" xfId="0" applyFont="1" applyBorder="1"/>
    <xf numFmtId="4" fontId="7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2" fillId="0" borderId="6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/>
    <xf numFmtId="0" fontId="22" fillId="0" borderId="0" xfId="0" applyFont="1"/>
    <xf numFmtId="8" fontId="0" fillId="0" borderId="0" xfId="0" applyNumberFormat="1"/>
    <xf numFmtId="0" fontId="1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0" fillId="0" borderId="0" xfId="0" applyFont="1"/>
    <xf numFmtId="0" fontId="22" fillId="0" borderId="0" xfId="0" applyFont="1" applyAlignment="1">
      <alignment horizontal="center"/>
    </xf>
    <xf numFmtId="2" fontId="0" fillId="0" borderId="0" xfId="0" applyNumberFormat="1"/>
    <xf numFmtId="43" fontId="24" fillId="0" borderId="0" xfId="1" applyFont="1" applyAlignment="1">
      <alignment vertical="top"/>
    </xf>
    <xf numFmtId="43" fontId="24" fillId="0" borderId="2" xfId="1" applyFont="1" applyBorder="1" applyAlignment="1">
      <alignment vertical="top"/>
    </xf>
    <xf numFmtId="43" fontId="25" fillId="0" borderId="0" xfId="1" applyFont="1" applyAlignment="1">
      <alignment vertical="top"/>
    </xf>
    <xf numFmtId="0" fontId="0" fillId="0" borderId="0" xfId="0" applyAlignment="1">
      <alignment horizontal="center" vertical="center"/>
    </xf>
    <xf numFmtId="164" fontId="26" fillId="0" borderId="3" xfId="1" applyNumberFormat="1" applyFont="1" applyBorder="1" applyAlignment="1">
      <alignment vertical="top"/>
    </xf>
    <xf numFmtId="0" fontId="28" fillId="2" borderId="3" xfId="0" applyFont="1" applyFill="1" applyBorder="1" applyAlignment="1">
      <alignment horizontal="center" vertical="center"/>
    </xf>
    <xf numFmtId="0" fontId="0" fillId="0" borderId="6" xfId="0" applyBorder="1"/>
    <xf numFmtId="165" fontId="28" fillId="2" borderId="5" xfId="0" applyNumberFormat="1" applyFont="1" applyFill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7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164" fontId="24" fillId="0" borderId="0" xfId="1" applyNumberFormat="1" applyFont="1" applyAlignment="1">
      <alignment vertical="top"/>
    </xf>
    <xf numFmtId="164" fontId="24" fillId="0" borderId="3" xfId="1" applyNumberFormat="1" applyFont="1" applyBorder="1" applyAlignment="1">
      <alignment vertical="top"/>
    </xf>
    <xf numFmtId="4" fontId="3" fillId="0" borderId="1" xfId="0" applyNumberFormat="1" applyFont="1" applyBorder="1"/>
    <xf numFmtId="4" fontId="7" fillId="0" borderId="0" xfId="0" applyNumberFormat="1" applyFont="1"/>
    <xf numFmtId="4" fontId="12" fillId="0" borderId="0" xfId="0" applyNumberFormat="1" applyFont="1"/>
    <xf numFmtId="4" fontId="0" fillId="0" borderId="0" xfId="0" applyNumberFormat="1" applyAlignment="1">
      <alignment horizontal="center"/>
    </xf>
    <xf numFmtId="0" fontId="29" fillId="0" borderId="0" xfId="0" applyFont="1" applyAlignment="1">
      <alignment vertical="center"/>
    </xf>
    <xf numFmtId="0" fontId="1" fillId="0" borderId="0" xfId="0" applyFont="1"/>
    <xf numFmtId="4" fontId="0" fillId="0" borderId="2" xfId="0" applyNumberFormat="1" applyBorder="1"/>
    <xf numFmtId="164" fontId="30" fillId="0" borderId="0" xfId="1" applyNumberFormat="1" applyFont="1" applyAlignment="1">
      <alignment vertical="top"/>
    </xf>
    <xf numFmtId="43" fontId="30" fillId="0" borderId="0" xfId="1" applyFont="1" applyAlignment="1">
      <alignment vertical="top"/>
    </xf>
    <xf numFmtId="164" fontId="0" fillId="0" borderId="0" xfId="0" applyNumberFormat="1"/>
    <xf numFmtId="0" fontId="2" fillId="0" borderId="0" xfId="0" applyFont="1"/>
    <xf numFmtId="0" fontId="12" fillId="0" borderId="0" xfId="0" applyFont="1" applyAlignment="1">
      <alignment horizontal="center"/>
    </xf>
    <xf numFmtId="164" fontId="0" fillId="0" borderId="0" xfId="1" applyNumberFormat="1" applyFont="1" applyFill="1"/>
    <xf numFmtId="166" fontId="0" fillId="0" borderId="0" xfId="0" applyNumberFormat="1"/>
    <xf numFmtId="1" fontId="0" fillId="0" borderId="0" xfId="0" applyNumberFormat="1"/>
    <xf numFmtId="0" fontId="3" fillId="0" borderId="0" xfId="0" applyFont="1" applyAlignment="1">
      <alignment horizontal="justify"/>
    </xf>
    <xf numFmtId="43" fontId="0" fillId="0" borderId="0" xfId="0" applyNumberFormat="1"/>
    <xf numFmtId="0" fontId="22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0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2"/>
  <sheetViews>
    <sheetView topLeftCell="A7" workbookViewId="0">
      <selection activeCell="O30" sqref="O30"/>
    </sheetView>
  </sheetViews>
  <sheetFormatPr defaultRowHeight="13.2"/>
  <cols>
    <col min="1" max="1" width="9.44140625" customWidth="1"/>
    <col min="2" max="7" width="9.109375" customWidth="1"/>
    <col min="9" max="9" width="11.5546875" customWidth="1"/>
  </cols>
  <sheetData>
    <row r="2" spans="1:10">
      <c r="A2" s="123" t="s">
        <v>81</v>
      </c>
      <c r="B2" s="123"/>
      <c r="C2" s="123"/>
      <c r="D2" s="123"/>
      <c r="E2" s="123"/>
      <c r="F2" s="123"/>
      <c r="G2" s="123"/>
      <c r="H2" s="123"/>
      <c r="I2" s="123"/>
      <c r="J2" s="123"/>
    </row>
    <row r="3" spans="1:10">
      <c r="A3" s="123" t="s">
        <v>214</v>
      </c>
      <c r="B3" s="123"/>
      <c r="C3" s="123"/>
      <c r="D3" s="123"/>
      <c r="E3" s="123"/>
      <c r="F3" s="123"/>
      <c r="G3" s="123"/>
      <c r="H3" s="123"/>
      <c r="I3" s="123"/>
      <c r="J3" s="123"/>
    </row>
    <row r="4" spans="1:10">
      <c r="A4" s="124" t="s">
        <v>230</v>
      </c>
      <c r="B4" s="124"/>
      <c r="C4" s="124"/>
      <c r="D4" s="124"/>
      <c r="E4" s="124"/>
      <c r="F4" s="124"/>
      <c r="G4" s="124"/>
      <c r="H4" s="124"/>
      <c r="I4" s="124"/>
      <c r="J4" s="124"/>
    </row>
    <row r="5" spans="1:10">
      <c r="A5" s="123" t="s">
        <v>9</v>
      </c>
      <c r="B5" s="123"/>
      <c r="C5" s="123"/>
      <c r="D5" s="123"/>
      <c r="E5" s="123"/>
      <c r="F5" s="123"/>
      <c r="G5" s="123"/>
      <c r="H5" s="123"/>
      <c r="I5" s="123"/>
      <c r="J5" s="123"/>
    </row>
    <row r="6" spans="1:10">
      <c r="A6" s="32"/>
      <c r="B6" s="32"/>
      <c r="C6" s="32"/>
      <c r="D6" s="32"/>
      <c r="E6" s="32"/>
      <c r="F6" s="32"/>
      <c r="G6" s="32"/>
      <c r="H6" s="32"/>
      <c r="I6" s="32"/>
      <c r="J6" s="32"/>
    </row>
    <row r="7" spans="1:10" ht="15.6">
      <c r="A7" s="45" t="s">
        <v>49</v>
      </c>
      <c r="B7" s="46"/>
      <c r="C7" s="45" t="s">
        <v>22</v>
      </c>
      <c r="D7" s="46"/>
      <c r="E7" s="45"/>
      <c r="F7" s="43" t="s">
        <v>39</v>
      </c>
      <c r="G7" s="46"/>
      <c r="H7" s="46"/>
      <c r="I7" s="43" t="s">
        <v>50</v>
      </c>
      <c r="J7" s="46"/>
    </row>
    <row r="8" spans="1:10" ht="15.6">
      <c r="A8" s="9"/>
      <c r="B8" s="9"/>
      <c r="C8" s="9"/>
      <c r="D8" s="9"/>
      <c r="E8" s="9"/>
      <c r="F8" s="36"/>
      <c r="G8" s="9"/>
      <c r="H8" s="9"/>
      <c r="I8" s="9"/>
      <c r="J8" s="9"/>
    </row>
    <row r="9" spans="1:10" ht="15.6">
      <c r="A9" s="12">
        <v>0</v>
      </c>
      <c r="B9" s="9"/>
      <c r="C9" s="25">
        <v>21.496672222222223</v>
      </c>
      <c r="D9" s="36"/>
      <c r="E9" s="36"/>
      <c r="F9" s="36">
        <v>161.22504166666667</v>
      </c>
      <c r="G9" s="36"/>
      <c r="H9" s="9"/>
      <c r="I9" s="103">
        <v>38694.01</v>
      </c>
      <c r="J9" s="9"/>
    </row>
    <row r="10" spans="1:10" ht="15.6">
      <c r="A10" s="12">
        <v>1</v>
      </c>
      <c r="B10" s="9"/>
      <c r="C10" s="25">
        <v>21.858316666666667</v>
      </c>
      <c r="D10" s="36"/>
      <c r="E10" s="36"/>
      <c r="F10" s="36">
        <v>163.937375</v>
      </c>
      <c r="G10" s="36"/>
      <c r="H10" s="9"/>
      <c r="I10" s="103">
        <v>39344.97</v>
      </c>
      <c r="J10" s="9"/>
    </row>
    <row r="11" spans="1:10" ht="15.6">
      <c r="A11" s="12">
        <v>2</v>
      </c>
      <c r="B11" s="9"/>
      <c r="C11" s="25">
        <v>22.174183333333335</v>
      </c>
      <c r="D11" s="36"/>
      <c r="E11" s="36"/>
      <c r="F11" s="36">
        <v>166.306375</v>
      </c>
      <c r="G11" s="36"/>
      <c r="H11" s="9"/>
      <c r="I11" s="103">
        <v>39913.53</v>
      </c>
      <c r="J11" s="9"/>
    </row>
    <row r="12" spans="1:10" ht="15.6">
      <c r="A12" s="12">
        <v>3</v>
      </c>
      <c r="B12" s="9"/>
      <c r="C12" s="25">
        <v>23.361111111111111</v>
      </c>
      <c r="D12" s="36"/>
      <c r="E12" s="36"/>
      <c r="F12" s="36">
        <v>175.20833333333334</v>
      </c>
      <c r="G12" s="36"/>
      <c r="H12" s="9"/>
      <c r="I12" s="103">
        <v>42050</v>
      </c>
      <c r="J12" s="9"/>
    </row>
    <row r="13" spans="1:10" ht="15.6">
      <c r="A13" s="12">
        <v>4</v>
      </c>
      <c r="B13" s="9"/>
      <c r="C13" s="25">
        <v>23.828333333333333</v>
      </c>
      <c r="D13" s="36"/>
      <c r="E13" s="36"/>
      <c r="F13" s="36">
        <v>178.71250000000001</v>
      </c>
      <c r="G13" s="36"/>
      <c r="H13" s="9"/>
      <c r="I13" s="103">
        <v>42891</v>
      </c>
      <c r="J13" s="9"/>
    </row>
    <row r="14" spans="1:10" ht="15.6">
      <c r="A14" s="12">
        <v>5</v>
      </c>
      <c r="B14" s="9"/>
      <c r="C14" s="25">
        <v>24.3049</v>
      </c>
      <c r="D14" s="36"/>
      <c r="E14" s="36"/>
      <c r="F14" s="36">
        <v>182.28675000000001</v>
      </c>
      <c r="G14" s="36"/>
      <c r="H14" s="9"/>
      <c r="I14" s="103">
        <v>43748.82</v>
      </c>
      <c r="J14" s="9"/>
    </row>
    <row r="15" spans="1:10" ht="15.6">
      <c r="A15" s="12">
        <v>6</v>
      </c>
      <c r="B15" s="9"/>
      <c r="C15" s="25">
        <v>24.790997999999998</v>
      </c>
      <c r="D15" s="36"/>
      <c r="E15" s="36"/>
      <c r="F15" s="36">
        <v>185.93248499999999</v>
      </c>
      <c r="G15" s="36"/>
      <c r="H15" s="9"/>
      <c r="I15" s="103">
        <v>44623.796399999999</v>
      </c>
      <c r="J15" s="9"/>
    </row>
    <row r="16" spans="1:10" ht="15.6">
      <c r="A16" s="12">
        <v>7</v>
      </c>
      <c r="B16" s="9"/>
      <c r="C16" s="25">
        <v>25.28681796</v>
      </c>
      <c r="D16" s="36"/>
      <c r="E16" s="36"/>
      <c r="F16" s="36">
        <v>189.6511347</v>
      </c>
      <c r="G16" s="36"/>
      <c r="H16" s="9"/>
      <c r="I16" s="103">
        <v>45516.272327999999</v>
      </c>
      <c r="J16" s="9"/>
    </row>
    <row r="17" spans="1:10" ht="15.6">
      <c r="A17" s="12">
        <v>8</v>
      </c>
      <c r="B17" s="9"/>
      <c r="C17" s="25">
        <v>25.792554319200001</v>
      </c>
      <c r="D17" s="36"/>
      <c r="E17" s="36"/>
      <c r="F17" s="36">
        <v>193.444157394</v>
      </c>
      <c r="G17" s="36"/>
      <c r="H17" s="9"/>
      <c r="I17" s="103">
        <v>46426.597774560003</v>
      </c>
      <c r="J17" s="9"/>
    </row>
    <row r="18" spans="1:10" ht="15.6">
      <c r="A18" s="12">
        <v>9</v>
      </c>
      <c r="B18" s="9"/>
      <c r="C18" s="25">
        <v>26.308405405584001</v>
      </c>
      <c r="D18" s="36"/>
      <c r="E18" s="36"/>
      <c r="F18" s="36">
        <v>197.31304054188001</v>
      </c>
      <c r="G18" s="36"/>
      <c r="H18" s="9"/>
      <c r="I18" s="103">
        <v>47355.129730051201</v>
      </c>
      <c r="J18" s="9"/>
    </row>
    <row r="19" spans="1:10" ht="15.6">
      <c r="A19" s="12">
        <v>10</v>
      </c>
      <c r="B19" s="9"/>
      <c r="C19" s="25">
        <v>26.939077777777779</v>
      </c>
      <c r="D19" s="36"/>
      <c r="E19" s="36"/>
      <c r="F19" s="36">
        <v>202.04308333333336</v>
      </c>
      <c r="G19" s="36"/>
      <c r="H19" s="9"/>
      <c r="I19" s="103">
        <v>48490.340000000004</v>
      </c>
      <c r="J19" s="9"/>
    </row>
    <row r="20" spans="1:10" ht="15.6">
      <c r="A20" s="12">
        <v>11</v>
      </c>
      <c r="B20" s="9"/>
      <c r="C20" s="25">
        <v>27.458083333333335</v>
      </c>
      <c r="D20" s="36"/>
      <c r="E20" s="36"/>
      <c r="F20" s="36">
        <v>205.93562500000002</v>
      </c>
      <c r="G20" s="36"/>
      <c r="H20" s="9"/>
      <c r="I20" s="103">
        <v>49424.55</v>
      </c>
      <c r="J20" s="9"/>
    </row>
    <row r="21" spans="1:10" ht="15.6">
      <c r="A21" s="12">
        <v>12</v>
      </c>
      <c r="B21" s="9"/>
      <c r="C21" s="25">
        <v>27.925588888888889</v>
      </c>
      <c r="D21" s="36"/>
      <c r="E21" s="36"/>
      <c r="F21" s="36">
        <v>209.44191666666666</v>
      </c>
      <c r="G21" s="36"/>
      <c r="H21" s="9"/>
      <c r="I21" s="103">
        <v>50266.06</v>
      </c>
      <c r="J21" s="9"/>
    </row>
    <row r="22" spans="1:10" ht="15.6">
      <c r="A22" s="12">
        <v>13</v>
      </c>
      <c r="B22" s="9"/>
      <c r="C22" s="25">
        <v>28.052622222222222</v>
      </c>
      <c r="D22" s="36"/>
      <c r="E22" s="36"/>
      <c r="F22" s="36">
        <v>210.39466666666667</v>
      </c>
      <c r="G22" s="36"/>
      <c r="H22" s="9"/>
      <c r="I22" s="103">
        <v>50494.720000000001</v>
      </c>
      <c r="J22" s="9"/>
    </row>
    <row r="23" spans="1:10" ht="15.6">
      <c r="A23" s="12">
        <v>14</v>
      </c>
      <c r="B23" s="9"/>
      <c r="C23" s="25">
        <v>28.151616666666669</v>
      </c>
      <c r="D23" s="36"/>
      <c r="E23" s="36"/>
      <c r="F23" s="36">
        <v>211.13712500000003</v>
      </c>
      <c r="G23" s="36"/>
      <c r="H23" s="9"/>
      <c r="I23" s="103">
        <v>50672.91</v>
      </c>
      <c r="J23" s="9"/>
    </row>
    <row r="24" spans="1:10" ht="15.6">
      <c r="A24" s="12">
        <v>15</v>
      </c>
      <c r="B24" s="9"/>
      <c r="C24" s="25">
        <v>28.66547222222222</v>
      </c>
      <c r="D24" s="36"/>
      <c r="E24" s="36"/>
      <c r="F24" s="36">
        <v>214.99104166666666</v>
      </c>
      <c r="G24" s="36"/>
      <c r="H24" s="9"/>
      <c r="I24" s="103">
        <v>51597.85</v>
      </c>
      <c r="J24" s="9"/>
    </row>
    <row r="25" spans="1:10" ht="15.6">
      <c r="A25" s="12">
        <v>16</v>
      </c>
      <c r="B25" s="9"/>
      <c r="C25" s="25">
        <v>29.154150000000001</v>
      </c>
      <c r="D25" s="36"/>
      <c r="E25" s="9"/>
      <c r="F25" s="36">
        <v>218.656125</v>
      </c>
      <c r="G25" s="36"/>
      <c r="H25" s="9"/>
      <c r="I25" s="103">
        <v>52477.47</v>
      </c>
      <c r="J25" s="9"/>
    </row>
    <row r="26" spans="1:10" ht="15.6">
      <c r="A26" s="12">
        <v>17</v>
      </c>
      <c r="B26" s="9"/>
      <c r="C26" s="25">
        <v>29.230827777777776</v>
      </c>
      <c r="D26" s="36"/>
      <c r="E26" s="9"/>
      <c r="F26" s="36">
        <v>219.23120833333331</v>
      </c>
      <c r="G26" s="36"/>
      <c r="H26" s="9"/>
      <c r="I26" s="103">
        <v>52615.49</v>
      </c>
      <c r="J26" s="9"/>
    </row>
    <row r="27" spans="1:10" ht="15.6">
      <c r="A27" s="12">
        <v>18</v>
      </c>
      <c r="B27" s="9"/>
      <c r="C27" s="25">
        <v>29.363583333333334</v>
      </c>
      <c r="D27" s="36"/>
      <c r="E27" s="9"/>
      <c r="F27" s="36">
        <v>220.22687500000001</v>
      </c>
      <c r="G27" s="36"/>
      <c r="H27" s="9"/>
      <c r="I27" s="103">
        <v>52854.450000000004</v>
      </c>
      <c r="J27" s="9"/>
    </row>
    <row r="28" spans="1:10" ht="15.6">
      <c r="A28" s="12">
        <v>19</v>
      </c>
      <c r="B28" s="9"/>
      <c r="C28" s="25">
        <v>29.463722222222223</v>
      </c>
      <c r="D28" s="36"/>
      <c r="E28" s="9"/>
      <c r="F28" s="36">
        <v>220.97791666666669</v>
      </c>
      <c r="G28" s="36"/>
      <c r="H28" s="9"/>
      <c r="I28" s="103">
        <v>53034.700000000004</v>
      </c>
      <c r="J28" s="9"/>
    </row>
    <row r="29" spans="1:10" ht="15.6">
      <c r="A29" s="12">
        <v>20</v>
      </c>
      <c r="B29" s="9"/>
      <c r="C29" s="25">
        <v>30.031938888888888</v>
      </c>
      <c r="D29" s="36"/>
      <c r="E29" s="9"/>
      <c r="F29" s="36">
        <v>225.23954166666667</v>
      </c>
      <c r="G29" s="36"/>
      <c r="H29" s="9"/>
      <c r="I29" s="103">
        <v>54057.49</v>
      </c>
      <c r="J29" s="9"/>
    </row>
    <row r="30" spans="1:10" ht="15.6">
      <c r="A30" s="12">
        <v>21</v>
      </c>
      <c r="C30" s="25">
        <v>30.807299999999998</v>
      </c>
      <c r="D30" s="36"/>
      <c r="F30" s="36">
        <v>231.05474999999998</v>
      </c>
      <c r="G30" s="36"/>
      <c r="I30" s="103">
        <v>55453.14</v>
      </c>
      <c r="J30" s="9"/>
    </row>
    <row r="31" spans="1:10" ht="15.6">
      <c r="A31" s="12">
        <v>22</v>
      </c>
      <c r="C31" s="25">
        <v>31.662199999999999</v>
      </c>
      <c r="D31" s="36"/>
      <c r="F31" s="36">
        <v>237.4665</v>
      </c>
      <c r="G31" s="36"/>
      <c r="I31" s="103">
        <v>56991.96</v>
      </c>
      <c r="J31" s="9"/>
    </row>
    <row r="32" spans="1:10" ht="15.6">
      <c r="A32" s="12">
        <v>23</v>
      </c>
      <c r="C32" s="25">
        <v>32.360311111111109</v>
      </c>
      <c r="D32" s="36"/>
      <c r="F32" s="36">
        <v>242.70233333333334</v>
      </c>
      <c r="G32" s="36"/>
      <c r="I32" s="103">
        <v>58248.560000000005</v>
      </c>
      <c r="J32" s="9"/>
    </row>
    <row r="33" spans="1:10" ht="15.6">
      <c r="A33" s="12">
        <v>24</v>
      </c>
      <c r="C33" s="25">
        <v>32.912505555555555</v>
      </c>
      <c r="D33" s="36"/>
      <c r="F33" s="36">
        <v>246.84379166666668</v>
      </c>
      <c r="G33" s="36"/>
      <c r="I33" s="103">
        <v>59242.51</v>
      </c>
      <c r="J33" s="9"/>
    </row>
    <row r="34" spans="1:10" ht="15.6">
      <c r="A34" s="12">
        <v>25</v>
      </c>
      <c r="C34" s="25">
        <v>32.993188888888888</v>
      </c>
      <c r="D34" s="36"/>
      <c r="F34" s="36">
        <v>247.44891666666666</v>
      </c>
      <c r="G34" s="36"/>
      <c r="I34" s="103">
        <v>59387.74</v>
      </c>
      <c r="J34" s="9"/>
    </row>
    <row r="35" spans="1:10" ht="15.6">
      <c r="A35" s="12">
        <v>26</v>
      </c>
      <c r="C35" s="25">
        <v>33.120794444444442</v>
      </c>
      <c r="D35" s="36"/>
      <c r="F35" s="36">
        <v>248.40595833333333</v>
      </c>
      <c r="G35" s="36"/>
      <c r="I35" s="103">
        <v>59617.43</v>
      </c>
      <c r="J35" s="9"/>
    </row>
    <row r="36" spans="1:10" ht="15.6">
      <c r="A36" s="12">
        <v>27</v>
      </c>
      <c r="C36" s="25">
        <v>33.247827777777779</v>
      </c>
      <c r="D36" s="36"/>
      <c r="F36" s="36">
        <v>249.35870833333334</v>
      </c>
      <c r="G36" s="36"/>
      <c r="I36" s="103">
        <v>59846.09</v>
      </c>
      <c r="J36" s="9"/>
    </row>
    <row r="37" spans="1:10" ht="15.6">
      <c r="A37" s="12">
        <v>28</v>
      </c>
      <c r="C37" s="25">
        <v>33.375433333333334</v>
      </c>
      <c r="D37" s="36"/>
      <c r="F37" s="36">
        <v>250.31575000000001</v>
      </c>
      <c r="G37" s="36"/>
      <c r="I37" s="103">
        <v>60075.78</v>
      </c>
      <c r="J37" s="9"/>
    </row>
    <row r="38" spans="1:10" ht="15.6">
      <c r="A38" s="12">
        <v>29</v>
      </c>
      <c r="C38" s="25">
        <v>33.503038888888888</v>
      </c>
      <c r="D38" s="36"/>
      <c r="F38" s="36">
        <v>251.27279166666668</v>
      </c>
      <c r="G38" s="36"/>
      <c r="I38" s="103">
        <v>60305.47</v>
      </c>
      <c r="J38" s="9"/>
    </row>
    <row r="39" spans="1:10" ht="15.6">
      <c r="A39" s="12">
        <v>30</v>
      </c>
      <c r="C39" s="25">
        <v>33.630644444444449</v>
      </c>
      <c r="D39" s="36"/>
      <c r="F39" s="36">
        <v>252.22983333333335</v>
      </c>
      <c r="G39" s="36"/>
      <c r="I39" s="103">
        <v>60535.16</v>
      </c>
      <c r="J39" s="9"/>
    </row>
    <row r="40" spans="1:10" ht="15.6">
      <c r="A40" s="12" t="s">
        <v>83</v>
      </c>
      <c r="C40" s="25">
        <v>33.757677777777779</v>
      </c>
      <c r="D40" s="36"/>
      <c r="F40" s="36">
        <v>253.18258333333333</v>
      </c>
      <c r="G40" s="36"/>
      <c r="I40" s="103">
        <v>60763.82</v>
      </c>
      <c r="J40" s="9"/>
    </row>
    <row r="41" spans="1:10" ht="15.6">
      <c r="A41" s="12"/>
      <c r="C41" s="25"/>
      <c r="F41" s="36"/>
      <c r="I41" s="60"/>
    </row>
    <row r="42" spans="1:10">
      <c r="A42" s="21" t="s">
        <v>179</v>
      </c>
      <c r="B42" s="21"/>
      <c r="C42" s="21"/>
      <c r="D42" s="21"/>
      <c r="E42" s="21"/>
      <c r="F42" s="21"/>
      <c r="G42" s="21"/>
      <c r="H42" s="21"/>
      <c r="I42" s="21"/>
      <c r="J42" s="21"/>
    </row>
  </sheetData>
  <mergeCells count="4">
    <mergeCell ref="A2:J2"/>
    <mergeCell ref="A3:J3"/>
    <mergeCell ref="A4:J4"/>
    <mergeCell ref="A5:J5"/>
  </mergeCells>
  <phoneticPr fontId="0" type="noConversion"/>
  <pageMargins left="0.75" right="0.5" top="0.25" bottom="0.25" header="0.5" footer="0.5"/>
  <pageSetup scale="95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I72"/>
  <sheetViews>
    <sheetView workbookViewId="0">
      <selection activeCell="B24" sqref="B24"/>
    </sheetView>
  </sheetViews>
  <sheetFormatPr defaultRowHeight="13.2"/>
  <sheetData>
    <row r="2" spans="1:9" ht="15.6">
      <c r="A2" s="133" t="s">
        <v>97</v>
      </c>
      <c r="B2" s="133"/>
      <c r="C2" s="133"/>
      <c r="D2" s="133"/>
      <c r="E2" s="133"/>
      <c r="F2" s="133"/>
      <c r="G2" s="133"/>
      <c r="H2" s="133"/>
      <c r="I2" s="133"/>
    </row>
    <row r="3" spans="1:9" ht="15.6">
      <c r="A3" s="133" t="s">
        <v>228</v>
      </c>
      <c r="B3" s="133"/>
      <c r="C3" s="133"/>
      <c r="D3" s="133"/>
      <c r="E3" s="133"/>
      <c r="F3" s="133"/>
      <c r="G3" s="133"/>
      <c r="H3" s="133"/>
      <c r="I3" s="133"/>
    </row>
    <row r="4" spans="1:9" ht="15.6">
      <c r="A4" s="64"/>
      <c r="B4" s="64"/>
      <c r="C4" s="65" t="s">
        <v>9</v>
      </c>
      <c r="D4" s="64"/>
      <c r="E4" s="64"/>
    </row>
    <row r="5" spans="1:9">
      <c r="I5" t="s">
        <v>9</v>
      </c>
    </row>
    <row r="6" spans="1:9">
      <c r="B6" t="s">
        <v>201</v>
      </c>
      <c r="F6" s="90">
        <v>5</v>
      </c>
      <c r="H6" s="66" t="s">
        <v>98</v>
      </c>
      <c r="I6" s="55">
        <v>1500</v>
      </c>
    </row>
    <row r="7" spans="1:9">
      <c r="B7" t="s">
        <v>202</v>
      </c>
      <c r="F7" s="90" t="s">
        <v>203</v>
      </c>
      <c r="I7" s="91">
        <v>500</v>
      </c>
    </row>
    <row r="8" spans="1:9">
      <c r="B8" t="s">
        <v>144</v>
      </c>
      <c r="H8" s="66"/>
      <c r="I8" s="55">
        <v>1500</v>
      </c>
    </row>
    <row r="9" spans="1:9">
      <c r="B9" t="s">
        <v>99</v>
      </c>
      <c r="I9" s="55">
        <v>1200</v>
      </c>
    </row>
    <row r="10" spans="1:9">
      <c r="B10" t="s">
        <v>100</v>
      </c>
      <c r="I10" s="55">
        <v>4500</v>
      </c>
    </row>
    <row r="11" spans="1:9">
      <c r="B11" t="s">
        <v>101</v>
      </c>
      <c r="I11" s="55">
        <v>1800</v>
      </c>
    </row>
    <row r="12" spans="1:9">
      <c r="B12" t="s">
        <v>102</v>
      </c>
      <c r="I12" s="55">
        <v>1000</v>
      </c>
    </row>
    <row r="13" spans="1:9">
      <c r="B13" t="s">
        <v>103</v>
      </c>
      <c r="I13" s="55">
        <v>1600</v>
      </c>
    </row>
    <row r="14" spans="1:9">
      <c r="B14" s="73" t="s">
        <v>169</v>
      </c>
      <c r="I14" s="55">
        <v>8000</v>
      </c>
    </row>
    <row r="15" spans="1:9">
      <c r="B15" s="73" t="s">
        <v>204</v>
      </c>
      <c r="I15" s="55">
        <v>1150</v>
      </c>
    </row>
    <row r="16" spans="1:9">
      <c r="B16" s="73" t="s">
        <v>205</v>
      </c>
      <c r="I16" s="55">
        <v>1150</v>
      </c>
    </row>
    <row r="17" spans="2:9">
      <c r="B17" s="73" t="s">
        <v>212</v>
      </c>
      <c r="I17" s="55">
        <v>1000</v>
      </c>
    </row>
    <row r="18" spans="2:9">
      <c r="B18" t="s">
        <v>104</v>
      </c>
      <c r="I18" s="55">
        <v>3500</v>
      </c>
    </row>
    <row r="19" spans="2:9">
      <c r="B19" t="s">
        <v>105</v>
      </c>
      <c r="I19" s="55">
        <v>1400</v>
      </c>
    </row>
    <row r="20" spans="2:9">
      <c r="B20" t="s">
        <v>106</v>
      </c>
      <c r="I20" s="55">
        <v>1200</v>
      </c>
    </row>
    <row r="21" spans="2:9">
      <c r="B21" t="s">
        <v>107</v>
      </c>
      <c r="I21" s="55">
        <v>8000</v>
      </c>
    </row>
    <row r="22" spans="2:9">
      <c r="B22" t="s">
        <v>108</v>
      </c>
      <c r="I22" s="55">
        <v>1500</v>
      </c>
    </row>
    <row r="23" spans="2:9">
      <c r="B23" t="s">
        <v>155</v>
      </c>
      <c r="I23" s="55">
        <v>900</v>
      </c>
    </row>
    <row r="24" spans="2:9">
      <c r="B24" t="s">
        <v>109</v>
      </c>
      <c r="I24" s="55">
        <v>4000</v>
      </c>
    </row>
    <row r="25" spans="2:9">
      <c r="B25" t="s">
        <v>110</v>
      </c>
      <c r="I25" s="55">
        <v>1400</v>
      </c>
    </row>
    <row r="26" spans="2:9">
      <c r="B26" t="s">
        <v>111</v>
      </c>
      <c r="I26" s="55">
        <v>1500</v>
      </c>
    </row>
    <row r="27" spans="2:9">
      <c r="B27" t="s">
        <v>112</v>
      </c>
      <c r="I27" s="55">
        <v>1500</v>
      </c>
    </row>
    <row r="28" spans="2:9">
      <c r="B28" t="s">
        <v>113</v>
      </c>
      <c r="I28" s="55">
        <v>2500</v>
      </c>
    </row>
    <row r="29" spans="2:9">
      <c r="B29" t="s">
        <v>114</v>
      </c>
      <c r="I29" s="55">
        <v>1400</v>
      </c>
    </row>
    <row r="30" spans="2:9">
      <c r="B30" t="s">
        <v>115</v>
      </c>
      <c r="I30" s="55">
        <v>8000</v>
      </c>
    </row>
    <row r="31" spans="2:9">
      <c r="B31" t="s">
        <v>116</v>
      </c>
      <c r="I31" s="55">
        <v>3000</v>
      </c>
    </row>
    <row r="32" spans="2:9">
      <c r="B32" t="s">
        <v>117</v>
      </c>
      <c r="I32" s="55">
        <v>2250</v>
      </c>
    </row>
    <row r="33" spans="2:9">
      <c r="B33" t="s">
        <v>140</v>
      </c>
      <c r="I33" s="55">
        <v>2000</v>
      </c>
    </row>
    <row r="34" spans="2:9">
      <c r="B34" t="s">
        <v>118</v>
      </c>
      <c r="I34" s="55">
        <v>8000</v>
      </c>
    </row>
    <row r="35" spans="2:9">
      <c r="B35" t="s">
        <v>119</v>
      </c>
      <c r="I35" s="55">
        <v>3000</v>
      </c>
    </row>
    <row r="36" spans="2:9">
      <c r="B36" t="s">
        <v>120</v>
      </c>
      <c r="I36" s="55">
        <v>2250</v>
      </c>
    </row>
    <row r="37" spans="2:9">
      <c r="B37" t="s">
        <v>121</v>
      </c>
      <c r="I37" s="55">
        <v>2000</v>
      </c>
    </row>
    <row r="38" spans="2:9">
      <c r="B38" t="s">
        <v>122</v>
      </c>
      <c r="I38" s="55">
        <v>8000</v>
      </c>
    </row>
    <row r="39" spans="2:9">
      <c r="B39" t="s">
        <v>197</v>
      </c>
      <c r="I39" s="55">
        <v>9000</v>
      </c>
    </row>
    <row r="40" spans="2:9">
      <c r="B40" t="s">
        <v>139</v>
      </c>
      <c r="I40" s="55">
        <v>2000</v>
      </c>
    </row>
    <row r="41" spans="2:9">
      <c r="B41" t="s">
        <v>123</v>
      </c>
      <c r="I41" s="55">
        <v>3500</v>
      </c>
    </row>
    <row r="42" spans="2:9">
      <c r="B42" t="s">
        <v>124</v>
      </c>
      <c r="I42" s="55">
        <v>1800</v>
      </c>
    </row>
    <row r="43" spans="2:9">
      <c r="B43" t="s">
        <v>125</v>
      </c>
      <c r="I43" s="55">
        <v>1000</v>
      </c>
    </row>
    <row r="44" spans="2:9">
      <c r="B44" t="s">
        <v>126</v>
      </c>
      <c r="I44" s="55">
        <v>3500</v>
      </c>
    </row>
    <row r="45" spans="2:9">
      <c r="B45" t="s">
        <v>127</v>
      </c>
      <c r="I45" s="55">
        <v>1800</v>
      </c>
    </row>
    <row r="46" spans="2:9">
      <c r="B46" t="s">
        <v>128</v>
      </c>
      <c r="I46" s="55">
        <v>1000</v>
      </c>
    </row>
    <row r="47" spans="2:9">
      <c r="B47" s="73" t="s">
        <v>206</v>
      </c>
      <c r="I47" s="55">
        <v>2000</v>
      </c>
    </row>
    <row r="48" spans="2:9">
      <c r="B48" t="s">
        <v>129</v>
      </c>
      <c r="I48" s="55">
        <v>800</v>
      </c>
    </row>
    <row r="49" spans="2:9">
      <c r="B49" t="s">
        <v>130</v>
      </c>
      <c r="I49" s="55">
        <v>900</v>
      </c>
    </row>
    <row r="50" spans="2:9">
      <c r="B50" t="s">
        <v>150</v>
      </c>
      <c r="I50" s="55">
        <v>900</v>
      </c>
    </row>
    <row r="51" spans="2:9">
      <c r="B51" t="s">
        <v>131</v>
      </c>
      <c r="I51" s="55">
        <v>900</v>
      </c>
    </row>
    <row r="52" spans="2:9">
      <c r="B52" t="s">
        <v>156</v>
      </c>
      <c r="I52" s="55">
        <v>900</v>
      </c>
    </row>
    <row r="53" spans="2:9">
      <c r="B53" t="s">
        <v>157</v>
      </c>
      <c r="I53" s="55">
        <v>900</v>
      </c>
    </row>
    <row r="54" spans="2:9">
      <c r="B54" t="s">
        <v>158</v>
      </c>
      <c r="I54" s="55">
        <v>900</v>
      </c>
    </row>
    <row r="55" spans="2:9">
      <c r="B55" t="s">
        <v>159</v>
      </c>
      <c r="I55" s="55">
        <v>900</v>
      </c>
    </row>
    <row r="56" spans="2:9">
      <c r="B56" t="s">
        <v>132</v>
      </c>
      <c r="I56" s="55">
        <v>1000</v>
      </c>
    </row>
    <row r="57" spans="2:9">
      <c r="B57" t="s">
        <v>133</v>
      </c>
      <c r="I57" s="55">
        <v>2500</v>
      </c>
    </row>
    <row r="58" spans="2:9">
      <c r="B58" t="s">
        <v>134</v>
      </c>
      <c r="I58" s="55">
        <v>2500</v>
      </c>
    </row>
    <row r="59" spans="2:9">
      <c r="B59" t="s">
        <v>198</v>
      </c>
      <c r="I59" s="55">
        <v>2500</v>
      </c>
    </row>
    <row r="60" spans="2:9">
      <c r="B60" t="s">
        <v>135</v>
      </c>
      <c r="I60" s="55">
        <v>2500</v>
      </c>
    </row>
    <row r="61" spans="2:9">
      <c r="B61" t="s">
        <v>136</v>
      </c>
      <c r="I61" s="55">
        <v>1500</v>
      </c>
    </row>
    <row r="62" spans="2:9">
      <c r="B62" t="s">
        <v>199</v>
      </c>
      <c r="I62" s="55">
        <v>1500</v>
      </c>
    </row>
    <row r="63" spans="2:9">
      <c r="B63" s="73" t="s">
        <v>200</v>
      </c>
      <c r="C63" s="73"/>
      <c r="D63" s="73"/>
      <c r="E63" s="73"/>
      <c r="F63" s="73"/>
      <c r="G63" s="73"/>
      <c r="H63" s="73"/>
      <c r="I63" s="76">
        <v>1500</v>
      </c>
    </row>
    <row r="64" spans="2:9">
      <c r="B64" t="s">
        <v>151</v>
      </c>
      <c r="I64" s="55">
        <v>1500</v>
      </c>
    </row>
    <row r="65" spans="1:9">
      <c r="B65" t="s">
        <v>137</v>
      </c>
      <c r="I65" s="55">
        <v>1000</v>
      </c>
    </row>
    <row r="66" spans="1:9">
      <c r="B66" s="73" t="s">
        <v>207</v>
      </c>
      <c r="I66" s="55">
        <v>500</v>
      </c>
    </row>
    <row r="67" spans="1:9">
      <c r="B67" s="73" t="s">
        <v>208</v>
      </c>
      <c r="I67" s="55">
        <v>500</v>
      </c>
    </row>
    <row r="68" spans="1:9">
      <c r="B68" s="73" t="s">
        <v>209</v>
      </c>
      <c r="I68" s="55">
        <v>500</v>
      </c>
    </row>
    <row r="70" spans="1:9">
      <c r="A70" t="s">
        <v>138</v>
      </c>
    </row>
    <row r="71" spans="1:9">
      <c r="A71" t="s">
        <v>9</v>
      </c>
    </row>
    <row r="72" spans="1:9">
      <c r="A72" s="73" t="s">
        <v>168</v>
      </c>
    </row>
  </sheetData>
  <mergeCells count="2">
    <mergeCell ref="A2:I2"/>
    <mergeCell ref="A3:I3"/>
  </mergeCells>
  <phoneticPr fontId="0" type="noConversion"/>
  <pageMargins left="1.35" right="0.5" top="0" bottom="0" header="0" footer="0"/>
  <pageSetup scale="8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54"/>
  <sheetViews>
    <sheetView workbookViewId="0">
      <selection activeCell="L33" sqref="L33"/>
    </sheetView>
  </sheetViews>
  <sheetFormatPr defaultRowHeight="13.2"/>
  <cols>
    <col min="7" max="7" width="12.88671875" bestFit="1" customWidth="1"/>
    <col min="11" max="11" width="10.33203125" style="70" bestFit="1" customWidth="1"/>
  </cols>
  <sheetData>
    <row r="1" spans="1:11">
      <c r="A1" s="123" t="s">
        <v>81</v>
      </c>
      <c r="B1" s="123"/>
      <c r="C1" s="123"/>
      <c r="D1" s="123"/>
      <c r="E1" s="123"/>
      <c r="F1" s="123"/>
      <c r="G1" s="123"/>
      <c r="H1" s="123"/>
      <c r="I1" s="123"/>
    </row>
    <row r="2" spans="1:11">
      <c r="A2" s="123" t="s">
        <v>96</v>
      </c>
      <c r="B2" s="123"/>
      <c r="C2" s="123"/>
      <c r="D2" s="123"/>
      <c r="E2" s="123"/>
      <c r="F2" s="123"/>
      <c r="G2" s="123"/>
      <c r="H2" s="123"/>
      <c r="I2" s="123"/>
    </row>
    <row r="3" spans="1:11">
      <c r="A3" s="135" t="s">
        <v>230</v>
      </c>
      <c r="B3" s="135"/>
      <c r="C3" s="135"/>
      <c r="D3" s="135"/>
      <c r="E3" s="135"/>
      <c r="F3" s="135"/>
      <c r="G3" s="135"/>
      <c r="H3" s="135"/>
      <c r="I3" s="135"/>
    </row>
    <row r="4" spans="1:11">
      <c r="A4" s="135" t="s">
        <v>9</v>
      </c>
      <c r="B4" s="135"/>
      <c r="C4" s="135"/>
      <c r="D4" s="135"/>
      <c r="E4" s="135"/>
      <c r="F4" s="135"/>
      <c r="G4" s="135"/>
      <c r="H4" s="135"/>
      <c r="I4" s="135"/>
    </row>
    <row r="5" spans="1:11">
      <c r="F5" s="32"/>
      <c r="G5" s="32"/>
    </row>
    <row r="6" spans="1:11">
      <c r="C6" s="2" t="s">
        <v>18</v>
      </c>
      <c r="D6" s="3"/>
      <c r="E6" s="18" t="s">
        <v>9</v>
      </c>
      <c r="F6" s="52"/>
      <c r="G6" s="63" t="s">
        <v>72</v>
      </c>
      <c r="H6" s="19"/>
    </row>
    <row r="7" spans="1:11" ht="12.9" customHeight="1">
      <c r="C7" s="12">
        <v>0</v>
      </c>
      <c r="D7" s="9"/>
      <c r="E7" s="29" t="s">
        <v>9</v>
      </c>
      <c r="F7" s="29"/>
      <c r="G7" s="112">
        <v>68251.92</v>
      </c>
      <c r="H7" s="20"/>
      <c r="I7" s="9"/>
      <c r="K7"/>
    </row>
    <row r="8" spans="1:11" ht="12.9" customHeight="1">
      <c r="C8" s="12">
        <v>1</v>
      </c>
      <c r="D8" s="9"/>
      <c r="E8" s="29" t="s">
        <v>9</v>
      </c>
      <c r="F8" s="29"/>
      <c r="G8" s="112">
        <v>68885.37</v>
      </c>
      <c r="H8" s="20"/>
      <c r="I8" s="9"/>
      <c r="K8"/>
    </row>
    <row r="9" spans="1:11" ht="12.9" customHeight="1">
      <c r="C9" s="12">
        <v>2</v>
      </c>
      <c r="D9" s="9"/>
      <c r="E9" s="29" t="s">
        <v>9</v>
      </c>
      <c r="F9" s="29"/>
      <c r="G9" s="112">
        <v>69067.680000000008</v>
      </c>
      <c r="H9" s="20"/>
      <c r="I9" s="9"/>
      <c r="K9"/>
    </row>
    <row r="10" spans="1:11" ht="12.9" customHeight="1">
      <c r="C10" s="12">
        <v>3</v>
      </c>
      <c r="D10" s="9"/>
      <c r="E10" s="29" t="s">
        <v>9</v>
      </c>
      <c r="F10" s="29"/>
      <c r="G10" s="112">
        <v>69248.960000000006</v>
      </c>
      <c r="H10" s="20"/>
      <c r="I10" s="9"/>
      <c r="K10"/>
    </row>
    <row r="11" spans="1:11" ht="12.9" customHeight="1">
      <c r="C11" s="12">
        <v>4</v>
      </c>
      <c r="D11" s="9"/>
      <c r="E11" s="29" t="s">
        <v>9</v>
      </c>
      <c r="F11" s="29"/>
      <c r="G11" s="112">
        <v>69433.33</v>
      </c>
      <c r="H11" s="20"/>
      <c r="I11" s="9"/>
      <c r="K11"/>
    </row>
    <row r="12" spans="1:11" ht="12.9" customHeight="1">
      <c r="C12" s="12">
        <v>5</v>
      </c>
      <c r="D12" s="9"/>
      <c r="E12" s="29" t="s">
        <v>9</v>
      </c>
      <c r="F12" s="29"/>
      <c r="G12" s="112">
        <v>69614.61</v>
      </c>
      <c r="H12" s="20"/>
      <c r="I12" s="9"/>
      <c r="K12"/>
    </row>
    <row r="13" spans="1:11" ht="12.9" customHeight="1">
      <c r="C13" s="12">
        <v>6</v>
      </c>
      <c r="D13" s="9"/>
      <c r="E13" s="29" t="s">
        <v>9</v>
      </c>
      <c r="F13" s="29"/>
      <c r="G13" s="112">
        <v>69798.98</v>
      </c>
      <c r="H13" s="20"/>
      <c r="I13" s="9"/>
      <c r="K13"/>
    </row>
    <row r="14" spans="1:11" ht="12.9" customHeight="1">
      <c r="C14" s="12">
        <v>7</v>
      </c>
      <c r="D14" s="9"/>
      <c r="E14" s="29" t="s">
        <v>9</v>
      </c>
      <c r="F14" s="29"/>
      <c r="G14" s="112">
        <v>69982.320000000007</v>
      </c>
      <c r="H14" s="20"/>
      <c r="I14" s="9"/>
      <c r="K14"/>
    </row>
    <row r="15" spans="1:11" ht="12.9" customHeight="1">
      <c r="C15" s="12">
        <v>8</v>
      </c>
      <c r="D15" s="9"/>
      <c r="E15" s="29" t="s">
        <v>9</v>
      </c>
      <c r="F15" s="29"/>
      <c r="G15" s="112">
        <v>70346.94</v>
      </c>
      <c r="H15" s="20"/>
      <c r="I15" s="9"/>
      <c r="K15"/>
    </row>
    <row r="16" spans="1:11" ht="12.9" customHeight="1">
      <c r="C16" s="12">
        <v>9</v>
      </c>
      <c r="D16" s="9"/>
      <c r="E16" s="29" t="s">
        <v>9</v>
      </c>
      <c r="F16" s="29"/>
      <c r="G16" s="112">
        <v>71187.42</v>
      </c>
      <c r="H16" s="20"/>
      <c r="I16" s="9"/>
      <c r="K16"/>
    </row>
    <row r="17" spans="3:11" ht="12.9" customHeight="1">
      <c r="C17" s="12">
        <v>10</v>
      </c>
      <c r="D17" s="9"/>
      <c r="E17" s="29" t="s">
        <v>9</v>
      </c>
      <c r="F17" s="29"/>
      <c r="G17" s="112">
        <v>72479.040000000008</v>
      </c>
      <c r="H17" s="13"/>
      <c r="I17" s="9"/>
      <c r="K17"/>
    </row>
    <row r="18" spans="3:11" ht="12.9" customHeight="1">
      <c r="C18" s="12">
        <v>11</v>
      </c>
      <c r="D18" s="9"/>
      <c r="E18" s="29" t="s">
        <v>9</v>
      </c>
      <c r="F18" s="29"/>
      <c r="G18" s="112">
        <v>73634.7</v>
      </c>
      <c r="H18" s="13"/>
      <c r="I18" s="9"/>
      <c r="K18"/>
    </row>
    <row r="19" spans="3:11" ht="12.9" customHeight="1">
      <c r="C19" s="12">
        <v>12</v>
      </c>
      <c r="D19" s="9" t="s">
        <v>9</v>
      </c>
      <c r="E19" s="29" t="s">
        <v>9</v>
      </c>
      <c r="F19" s="29"/>
      <c r="G19" s="112">
        <v>75330.080000000002</v>
      </c>
      <c r="H19" s="13"/>
      <c r="I19" s="9"/>
      <c r="K19"/>
    </row>
    <row r="20" spans="3:11" ht="12.9" customHeight="1">
      <c r="C20" s="12">
        <v>13</v>
      </c>
      <c r="D20" s="9"/>
      <c r="E20" s="29" t="s">
        <v>9</v>
      </c>
      <c r="F20" s="29"/>
      <c r="G20" s="112">
        <v>77664.06</v>
      </c>
      <c r="H20" s="13"/>
      <c r="I20" s="9"/>
      <c r="K20"/>
    </row>
    <row r="21" spans="3:11" ht="12.9" customHeight="1">
      <c r="C21" s="15">
        <v>14</v>
      </c>
      <c r="D21" s="9"/>
      <c r="E21" s="29" t="s">
        <v>9</v>
      </c>
      <c r="F21" s="29"/>
      <c r="G21" s="112">
        <v>79504.67</v>
      </c>
      <c r="H21" s="20"/>
      <c r="I21" s="9"/>
      <c r="K21"/>
    </row>
    <row r="22" spans="3:11" ht="12.9" customHeight="1">
      <c r="C22" s="15">
        <v>15</v>
      </c>
      <c r="D22" s="21"/>
      <c r="E22" s="29" t="s">
        <v>9</v>
      </c>
      <c r="F22" s="24"/>
      <c r="G22" s="112">
        <v>80956.97</v>
      </c>
      <c r="H22" s="21"/>
      <c r="I22" s="9"/>
      <c r="K22"/>
    </row>
    <row r="23" spans="3:11" ht="12.9" customHeight="1">
      <c r="C23" s="15">
        <v>16</v>
      </c>
      <c r="E23" s="29" t="s">
        <v>9</v>
      </c>
      <c r="F23" s="24"/>
      <c r="G23" s="112">
        <v>82265.070000000007</v>
      </c>
      <c r="I23" s="9"/>
      <c r="K23"/>
    </row>
    <row r="24" spans="3:11" ht="12.9" customHeight="1">
      <c r="C24" s="15">
        <v>17</v>
      </c>
      <c r="E24" s="29" t="s">
        <v>9</v>
      </c>
      <c r="F24" s="24"/>
      <c r="G24" s="112">
        <v>82499.91</v>
      </c>
      <c r="I24" s="9"/>
      <c r="K24"/>
    </row>
    <row r="25" spans="3:11" ht="12.9" customHeight="1">
      <c r="C25" s="15">
        <v>18</v>
      </c>
      <c r="E25" s="29" t="s">
        <v>9</v>
      </c>
      <c r="F25" s="24"/>
      <c r="G25" s="112">
        <v>82735.78</v>
      </c>
      <c r="I25" s="9"/>
      <c r="K25"/>
    </row>
    <row r="26" spans="3:11" ht="12.9" customHeight="1">
      <c r="C26" s="15">
        <v>19</v>
      </c>
      <c r="E26" s="29" t="s">
        <v>9</v>
      </c>
      <c r="F26" s="24"/>
      <c r="G26" s="112">
        <v>82965.47</v>
      </c>
      <c r="I26" s="9"/>
      <c r="K26"/>
    </row>
    <row r="27" spans="3:11" ht="12.9" customHeight="1">
      <c r="C27" s="15">
        <v>20</v>
      </c>
      <c r="E27" s="29" t="s">
        <v>9</v>
      </c>
      <c r="F27" s="24"/>
      <c r="G27" s="112">
        <v>84060.36</v>
      </c>
      <c r="I27" s="9"/>
      <c r="K27"/>
    </row>
    <row r="28" spans="3:11" ht="12.9" customHeight="1">
      <c r="C28" s="15">
        <v>21</v>
      </c>
      <c r="D28" s="21"/>
      <c r="E28" s="29" t="s">
        <v>9</v>
      </c>
      <c r="F28" s="24"/>
      <c r="G28" s="112">
        <v>85419.96</v>
      </c>
      <c r="H28" s="21"/>
      <c r="I28" s="9"/>
      <c r="K28"/>
    </row>
    <row r="29" spans="3:11" ht="12.9" customHeight="1">
      <c r="C29" s="15">
        <v>22</v>
      </c>
      <c r="D29" s="21"/>
      <c r="E29" s="29" t="s">
        <v>9</v>
      </c>
      <c r="F29" s="24"/>
      <c r="G29" s="112">
        <v>85654.8</v>
      </c>
      <c r="H29" s="21"/>
      <c r="I29" s="9"/>
      <c r="K29"/>
    </row>
    <row r="30" spans="3:11" ht="12.9" customHeight="1">
      <c r="C30" s="15">
        <v>23</v>
      </c>
      <c r="D30" s="21"/>
      <c r="E30" s="29" t="s">
        <v>9</v>
      </c>
      <c r="F30" s="24"/>
      <c r="G30" s="112">
        <v>85888.61</v>
      </c>
      <c r="H30" s="21"/>
      <c r="I30" s="9"/>
      <c r="K30"/>
    </row>
    <row r="31" spans="3:11" ht="12.9" customHeight="1">
      <c r="C31" s="15">
        <v>24</v>
      </c>
      <c r="D31" s="21"/>
      <c r="E31" s="29" t="s">
        <v>9</v>
      </c>
      <c r="F31" s="24"/>
      <c r="G31" s="112">
        <v>86120.36</v>
      </c>
      <c r="H31" s="21"/>
      <c r="I31" s="9"/>
      <c r="K31"/>
    </row>
    <row r="32" spans="3:11" ht="12.9" customHeight="1">
      <c r="C32" s="15">
        <v>25</v>
      </c>
      <c r="D32" s="21"/>
      <c r="E32" s="29" t="s">
        <v>9</v>
      </c>
      <c r="F32" s="24"/>
      <c r="G32" s="112">
        <v>86359.32</v>
      </c>
      <c r="H32" s="21"/>
      <c r="I32" s="9"/>
      <c r="K32"/>
    </row>
    <row r="33" spans="3:11" ht="12.9" customHeight="1">
      <c r="C33" s="15">
        <v>26</v>
      </c>
      <c r="E33" s="29" t="s">
        <v>9</v>
      </c>
      <c r="F33" s="24"/>
      <c r="G33" s="112">
        <v>86959.81</v>
      </c>
      <c r="I33" s="9"/>
      <c r="K33"/>
    </row>
    <row r="34" spans="3:11" ht="12.9" customHeight="1">
      <c r="C34" s="15">
        <v>27</v>
      </c>
      <c r="E34" s="29" t="s">
        <v>9</v>
      </c>
      <c r="F34" s="24"/>
      <c r="G34" s="112">
        <v>88370.91</v>
      </c>
      <c r="I34" s="9"/>
      <c r="K34"/>
    </row>
    <row r="35" spans="3:11" ht="12.9" customHeight="1">
      <c r="C35" s="15">
        <v>28</v>
      </c>
      <c r="E35" s="29" t="s">
        <v>9</v>
      </c>
      <c r="F35" s="24"/>
      <c r="G35" s="112">
        <v>88599.57</v>
      </c>
      <c r="I35" s="9"/>
      <c r="K35"/>
    </row>
    <row r="36" spans="3:11" ht="12.9" customHeight="1">
      <c r="C36" s="15">
        <v>29</v>
      </c>
      <c r="E36" s="29"/>
      <c r="F36" s="24"/>
      <c r="G36" s="112">
        <v>88823.08</v>
      </c>
      <c r="I36" s="9"/>
      <c r="K36"/>
    </row>
    <row r="37" spans="3:11" ht="12.9" customHeight="1">
      <c r="C37" s="15">
        <v>30</v>
      </c>
      <c r="E37" s="29"/>
      <c r="F37" s="24"/>
      <c r="G37" s="112">
        <v>89046.59</v>
      </c>
      <c r="I37" s="9"/>
      <c r="K37"/>
    </row>
    <row r="38" spans="3:11" ht="12.9" customHeight="1">
      <c r="C38" s="12" t="s">
        <v>83</v>
      </c>
      <c r="E38" s="29"/>
      <c r="F38" s="24"/>
      <c r="G38" s="112">
        <v>90076.59</v>
      </c>
      <c r="I38" s="9"/>
      <c r="K38"/>
    </row>
    <row r="39" spans="3:11" ht="12.9" customHeight="1">
      <c r="C39" s="15"/>
      <c r="E39" s="29"/>
      <c r="F39" s="24"/>
      <c r="G39" s="103"/>
      <c r="I39" s="16"/>
      <c r="K39"/>
    </row>
    <row r="40" spans="3:11" ht="12.9" customHeight="1">
      <c r="C40" s="15"/>
      <c r="E40" s="29"/>
      <c r="F40" s="24"/>
      <c r="G40" s="103"/>
      <c r="I40" s="16"/>
      <c r="K40"/>
    </row>
    <row r="41" spans="3:11" ht="12.9" customHeight="1">
      <c r="C41" s="15"/>
      <c r="E41" s="29"/>
      <c r="F41" s="24"/>
      <c r="G41" s="103"/>
      <c r="I41" s="16"/>
      <c r="K41"/>
    </row>
    <row r="42" spans="3:11" ht="12.9" customHeight="1">
      <c r="C42" s="15"/>
      <c r="E42" s="29"/>
      <c r="F42" s="24"/>
      <c r="G42" s="103"/>
      <c r="I42" s="16"/>
      <c r="K42"/>
    </row>
    <row r="43" spans="3:11" ht="12.9" customHeight="1">
      <c r="C43" s="15"/>
      <c r="E43" s="29"/>
      <c r="F43" s="24"/>
      <c r="G43" s="103"/>
      <c r="I43" s="16"/>
      <c r="K43"/>
    </row>
    <row r="44" spans="3:11" ht="12.9" customHeight="1">
      <c r="C44" s="15"/>
      <c r="E44" s="29"/>
      <c r="F44" s="24"/>
      <c r="G44" s="103"/>
      <c r="I44" s="16"/>
      <c r="K44"/>
    </row>
    <row r="45" spans="3:11" ht="12.9" customHeight="1">
      <c r="C45" s="15"/>
      <c r="E45" s="29"/>
      <c r="F45" s="24"/>
      <c r="G45" s="103"/>
      <c r="I45" s="16"/>
      <c r="K45"/>
    </row>
    <row r="46" spans="3:11" ht="12.9" customHeight="1">
      <c r="C46" s="15"/>
      <c r="E46" s="29"/>
      <c r="F46" s="24"/>
      <c r="G46" s="103"/>
      <c r="I46" s="16"/>
      <c r="K46"/>
    </row>
    <row r="47" spans="3:11" ht="12.9" customHeight="1">
      <c r="C47" s="12"/>
      <c r="E47" s="29"/>
      <c r="F47" s="24"/>
      <c r="G47" s="103"/>
      <c r="I47" s="16"/>
      <c r="K47"/>
    </row>
    <row r="48" spans="3:11" ht="15.6">
      <c r="C48" s="15"/>
      <c r="E48" s="24" t="s">
        <v>9</v>
      </c>
      <c r="F48" s="24"/>
      <c r="G48" s="14" t="s">
        <v>9</v>
      </c>
      <c r="I48" s="16"/>
    </row>
    <row r="49" spans="1:9" ht="15.6">
      <c r="B49" t="s">
        <v>95</v>
      </c>
      <c r="C49" s="15"/>
      <c r="F49" s="24"/>
      <c r="G49" s="14" t="s">
        <v>9</v>
      </c>
      <c r="I49" s="16"/>
    </row>
    <row r="50" spans="1:9" ht="15.6">
      <c r="E50" s="29" t="s">
        <v>9</v>
      </c>
      <c r="G50" s="14" t="s">
        <v>9</v>
      </c>
    </row>
    <row r="51" spans="1:9">
      <c r="A51" t="s">
        <v>9</v>
      </c>
    </row>
    <row r="52" spans="1:9">
      <c r="A52" t="s">
        <v>9</v>
      </c>
      <c r="B52" s="22"/>
      <c r="C52" s="21"/>
      <c r="D52" s="21"/>
      <c r="E52" s="21"/>
      <c r="F52" s="21"/>
      <c r="G52" s="21"/>
      <c r="H52" s="21"/>
      <c r="I52" s="21"/>
    </row>
    <row r="53" spans="1:9">
      <c r="A53" t="s">
        <v>9</v>
      </c>
      <c r="B53" s="21"/>
      <c r="C53" s="21"/>
      <c r="D53" s="21"/>
      <c r="E53" s="21"/>
      <c r="F53" s="21"/>
      <c r="G53" s="21"/>
      <c r="H53" s="21"/>
      <c r="I53" s="21"/>
    </row>
    <row r="54" spans="1:9">
      <c r="A54" t="s">
        <v>9</v>
      </c>
      <c r="B54" s="21"/>
      <c r="C54" s="21"/>
      <c r="D54" s="21"/>
      <c r="E54" s="21"/>
      <c r="F54" s="21"/>
      <c r="G54" s="21"/>
      <c r="H54" s="21"/>
      <c r="I54" s="21"/>
    </row>
  </sheetData>
  <mergeCells count="4">
    <mergeCell ref="A1:I1"/>
    <mergeCell ref="A2:I2"/>
    <mergeCell ref="A3:I3"/>
    <mergeCell ref="A4:I4"/>
  </mergeCells>
  <phoneticPr fontId="0" type="noConversion"/>
  <pageMargins left="0.5" right="0.25" top="0.75" bottom="0.25" header="0.25" footer="0.25"/>
  <pageSetup scale="11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73"/>
  <sheetViews>
    <sheetView workbookViewId="0">
      <selection activeCell="K10" sqref="K10:K54"/>
    </sheetView>
  </sheetViews>
  <sheetFormatPr defaultRowHeight="13.2"/>
  <cols>
    <col min="1" max="1" width="10.88671875" customWidth="1"/>
    <col min="2" max="2" width="1.6640625" customWidth="1"/>
    <col min="3" max="3" width="14" customWidth="1"/>
    <col min="4" max="4" width="1.6640625" customWidth="1"/>
    <col min="5" max="5" width="10.33203125" customWidth="1"/>
    <col min="6" max="6" width="12.88671875" customWidth="1"/>
    <col min="7" max="7" width="13.33203125" customWidth="1"/>
    <col min="8" max="8" width="1.6640625" customWidth="1"/>
    <col min="9" max="9" width="10.88671875" customWidth="1"/>
    <col min="11" max="12" width="10.33203125" style="74" bestFit="1" customWidth="1"/>
  </cols>
  <sheetData>
    <row r="1" spans="1:12" ht="15.6">
      <c r="A1" s="133" t="s">
        <v>81</v>
      </c>
      <c r="B1" s="133"/>
      <c r="C1" s="133"/>
      <c r="D1" s="133"/>
      <c r="E1" s="133"/>
      <c r="F1" s="133"/>
      <c r="G1" s="133"/>
      <c r="H1" s="133"/>
      <c r="I1" s="133"/>
    </row>
    <row r="2" spans="1:12" ht="11.1" customHeight="1">
      <c r="A2" s="135" t="s">
        <v>82</v>
      </c>
      <c r="B2" s="135"/>
      <c r="C2" s="135"/>
      <c r="D2" s="135"/>
      <c r="E2" s="135"/>
      <c r="F2" s="135"/>
      <c r="G2" s="135"/>
      <c r="H2" s="135"/>
      <c r="I2" s="135"/>
    </row>
    <row r="3" spans="1:12" ht="11.1" customHeight="1">
      <c r="A3" s="135" t="s">
        <v>230</v>
      </c>
      <c r="B3" s="135"/>
      <c r="C3" s="135"/>
      <c r="D3" s="135"/>
      <c r="E3" s="135"/>
      <c r="F3" s="135"/>
      <c r="G3" s="135"/>
      <c r="H3" s="135"/>
      <c r="I3" s="135"/>
    </row>
    <row r="4" spans="1:12" ht="11.1" customHeight="1">
      <c r="A4" s="4"/>
      <c r="B4" s="4"/>
      <c r="C4" s="4"/>
      <c r="D4" s="4"/>
      <c r="E4" s="4"/>
      <c r="F4" s="4"/>
      <c r="G4" s="4"/>
      <c r="H4" s="4"/>
      <c r="I4" s="4"/>
    </row>
    <row r="5" spans="1:12" ht="11.1" customHeight="1">
      <c r="A5" s="4"/>
      <c r="B5" s="4"/>
      <c r="C5" s="4"/>
      <c r="D5" s="4"/>
      <c r="E5" s="4"/>
      <c r="F5" s="4"/>
      <c r="G5" s="4" t="s">
        <v>27</v>
      </c>
      <c r="H5" s="4"/>
      <c r="I5" s="4"/>
    </row>
    <row r="6" spans="1:12" ht="11.1" customHeight="1">
      <c r="A6" s="4"/>
      <c r="B6" s="4"/>
      <c r="C6" s="4" t="s">
        <v>27</v>
      </c>
      <c r="D6" s="4"/>
      <c r="E6" s="4"/>
      <c r="F6" s="4"/>
      <c r="G6" s="4" t="s">
        <v>28</v>
      </c>
      <c r="H6" s="4"/>
      <c r="I6" s="4"/>
    </row>
    <row r="7" spans="1:12" ht="11.1" customHeight="1">
      <c r="A7" s="4"/>
      <c r="B7" s="4"/>
      <c r="C7" s="4" t="s">
        <v>28</v>
      </c>
      <c r="D7" s="4"/>
      <c r="E7" s="4"/>
      <c r="F7" s="4"/>
      <c r="G7" s="4" t="s">
        <v>29</v>
      </c>
      <c r="H7" s="4"/>
      <c r="I7" s="4"/>
    </row>
    <row r="8" spans="1:12" ht="11.1" customHeight="1">
      <c r="A8" s="4"/>
      <c r="B8" s="4"/>
      <c r="C8" s="4" t="s">
        <v>76</v>
      </c>
      <c r="D8" s="4"/>
      <c r="E8" s="4" t="s">
        <v>23</v>
      </c>
      <c r="F8" s="4"/>
      <c r="G8" s="4" t="s">
        <v>77</v>
      </c>
      <c r="H8" s="4"/>
      <c r="I8" s="4" t="s">
        <v>23</v>
      </c>
    </row>
    <row r="9" spans="1:12" ht="11.1" customHeight="1">
      <c r="A9" s="7" t="s">
        <v>18</v>
      </c>
      <c r="B9" s="4"/>
      <c r="C9" s="7" t="s">
        <v>38</v>
      </c>
      <c r="D9" s="4"/>
      <c r="E9" s="7" t="s">
        <v>84</v>
      </c>
      <c r="F9" s="4"/>
      <c r="G9" s="7" t="s">
        <v>38</v>
      </c>
      <c r="H9" s="4"/>
      <c r="I9" s="7" t="s">
        <v>84</v>
      </c>
    </row>
    <row r="10" spans="1:12" ht="11.1" customHeight="1">
      <c r="A10" s="4">
        <v>0</v>
      </c>
      <c r="B10" s="4"/>
      <c r="C10" s="39">
        <v>12.236400000000001</v>
      </c>
      <c r="D10" s="4"/>
      <c r="E10" s="94">
        <f>+C10*8*193</f>
        <v>18893.001600000003</v>
      </c>
      <c r="G10" s="39">
        <v>11.196099999999999</v>
      </c>
      <c r="H10" s="95"/>
      <c r="I10" s="94">
        <f>+G10*7*188</f>
        <v>14734.067599999998</v>
      </c>
      <c r="K10"/>
      <c r="L10"/>
    </row>
    <row r="11" spans="1:12" ht="11.1" customHeight="1">
      <c r="A11" s="4">
        <f>+A10+1</f>
        <v>1</v>
      </c>
      <c r="B11" s="4"/>
      <c r="C11" s="39">
        <v>12.2879</v>
      </c>
      <c r="D11" s="4"/>
      <c r="E11" s="94">
        <f t="shared" ref="E11:E54" si="0">+C11*8*193</f>
        <v>18972.517599999999</v>
      </c>
      <c r="G11" s="39">
        <v>11.2476</v>
      </c>
      <c r="H11" s="95"/>
      <c r="I11" s="94">
        <f t="shared" ref="I11:I54" si="1">+G11*7*188</f>
        <v>14801.8416</v>
      </c>
      <c r="K11"/>
      <c r="L11"/>
    </row>
    <row r="12" spans="1:12" ht="11.1" customHeight="1">
      <c r="A12" s="4">
        <f t="shared" ref="A12:A36" si="2">+A11+1</f>
        <v>2</v>
      </c>
      <c r="B12" s="4"/>
      <c r="C12" s="39">
        <v>12.524800000000001</v>
      </c>
      <c r="D12" s="4"/>
      <c r="E12" s="94">
        <f t="shared" si="0"/>
        <v>19338.2912</v>
      </c>
      <c r="G12" s="39">
        <v>11.299100000000001</v>
      </c>
      <c r="H12" s="95"/>
      <c r="I12" s="94">
        <f t="shared" si="1"/>
        <v>14869.615600000003</v>
      </c>
      <c r="K12"/>
      <c r="L12"/>
    </row>
    <row r="13" spans="1:12" ht="11.1" customHeight="1">
      <c r="A13" s="4">
        <f t="shared" si="2"/>
        <v>3</v>
      </c>
      <c r="B13" s="4"/>
      <c r="C13" s="39">
        <v>12.7102</v>
      </c>
      <c r="D13" s="4"/>
      <c r="E13" s="94">
        <f t="shared" si="0"/>
        <v>19624.5488</v>
      </c>
      <c r="G13" s="39">
        <v>11.3506</v>
      </c>
      <c r="H13" s="95"/>
      <c r="I13" s="94">
        <f t="shared" si="1"/>
        <v>14937.3896</v>
      </c>
      <c r="K13"/>
      <c r="L13"/>
    </row>
    <row r="14" spans="1:12" ht="11.1" customHeight="1">
      <c r="A14" s="4">
        <f t="shared" si="2"/>
        <v>4</v>
      </c>
      <c r="B14" s="4"/>
      <c r="C14" s="39">
        <v>13.0913</v>
      </c>
      <c r="D14" s="4"/>
      <c r="E14" s="94">
        <f t="shared" si="0"/>
        <v>20212.967199999999</v>
      </c>
      <c r="G14" s="39">
        <v>11.360899999999999</v>
      </c>
      <c r="H14" s="95"/>
      <c r="I14" s="94">
        <f t="shared" si="1"/>
        <v>14950.944399999998</v>
      </c>
      <c r="K14"/>
      <c r="L14"/>
    </row>
    <row r="15" spans="1:12" ht="11.1" customHeight="1">
      <c r="A15" s="4">
        <f t="shared" si="2"/>
        <v>5</v>
      </c>
      <c r="B15" s="4"/>
      <c r="C15" s="39">
        <v>13.39</v>
      </c>
      <c r="D15" s="4"/>
      <c r="E15" s="94">
        <f t="shared" si="0"/>
        <v>20674.16</v>
      </c>
      <c r="G15" s="39">
        <v>12.226099999999999</v>
      </c>
      <c r="H15" s="95"/>
      <c r="I15" s="94">
        <f t="shared" si="1"/>
        <v>16089.547599999998</v>
      </c>
      <c r="K15"/>
      <c r="L15"/>
    </row>
    <row r="16" spans="1:12" ht="11.1" customHeight="1">
      <c r="A16" s="4">
        <f t="shared" si="2"/>
        <v>6</v>
      </c>
      <c r="B16" s="4"/>
      <c r="C16" s="39">
        <v>13.6578</v>
      </c>
      <c r="D16" s="4"/>
      <c r="E16" s="94">
        <f t="shared" si="0"/>
        <v>21087.643199999999</v>
      </c>
      <c r="G16" s="39">
        <v>12.8544</v>
      </c>
      <c r="H16" s="95"/>
      <c r="I16" s="94">
        <f t="shared" si="1"/>
        <v>16916.3904</v>
      </c>
      <c r="K16"/>
      <c r="L16"/>
    </row>
    <row r="17" spans="1:12" ht="11.1" customHeight="1">
      <c r="A17" s="4">
        <f t="shared" si="2"/>
        <v>7</v>
      </c>
      <c r="B17" s="4"/>
      <c r="C17" s="39">
        <v>13.863800000000001</v>
      </c>
      <c r="D17" s="4"/>
      <c r="E17" s="94">
        <f t="shared" si="0"/>
        <v>21405.707200000001</v>
      </c>
      <c r="G17" s="39">
        <v>13.070700000000002</v>
      </c>
      <c r="H17" s="95"/>
      <c r="I17" s="94">
        <f t="shared" si="1"/>
        <v>17201.041200000003</v>
      </c>
      <c r="K17"/>
      <c r="L17"/>
    </row>
    <row r="18" spans="1:12" ht="11.1" customHeight="1">
      <c r="A18" s="4">
        <f t="shared" si="2"/>
        <v>8</v>
      </c>
      <c r="B18" s="4"/>
      <c r="C18" s="39">
        <v>14.152200000000001</v>
      </c>
      <c r="D18" s="4"/>
      <c r="E18" s="94">
        <f t="shared" si="0"/>
        <v>21850.996800000001</v>
      </c>
      <c r="G18" s="39">
        <v>13.2561</v>
      </c>
      <c r="H18" s="95"/>
      <c r="I18" s="94">
        <f t="shared" si="1"/>
        <v>17445.027599999998</v>
      </c>
      <c r="K18"/>
      <c r="L18"/>
    </row>
    <row r="19" spans="1:12" ht="11.1" customHeight="1">
      <c r="A19" s="4">
        <f t="shared" si="2"/>
        <v>9</v>
      </c>
      <c r="B19" s="4"/>
      <c r="C19" s="39">
        <v>15.130699999999999</v>
      </c>
      <c r="D19" s="4"/>
      <c r="E19" s="94">
        <f t="shared" si="0"/>
        <v>23361.800799999997</v>
      </c>
      <c r="G19" s="39">
        <v>13.5342</v>
      </c>
      <c r="H19" s="95"/>
      <c r="I19" s="94">
        <f t="shared" si="1"/>
        <v>17811.0072</v>
      </c>
      <c r="K19"/>
      <c r="L19"/>
    </row>
    <row r="20" spans="1:12" ht="11.1" customHeight="1">
      <c r="A20" s="4">
        <f t="shared" si="2"/>
        <v>10</v>
      </c>
      <c r="B20" s="4"/>
      <c r="C20" s="39">
        <v>15.192500000000001</v>
      </c>
      <c r="D20" s="4"/>
      <c r="E20" s="94">
        <f t="shared" si="0"/>
        <v>23457.22</v>
      </c>
      <c r="G20" s="39">
        <v>13.616600000000002</v>
      </c>
      <c r="H20" s="95"/>
      <c r="I20" s="94">
        <f t="shared" si="1"/>
        <v>17919.445600000003</v>
      </c>
      <c r="K20"/>
      <c r="L20"/>
    </row>
    <row r="21" spans="1:12" ht="11.1" customHeight="1">
      <c r="A21" s="4">
        <f t="shared" si="2"/>
        <v>11</v>
      </c>
      <c r="B21" s="4"/>
      <c r="C21" s="39">
        <v>15.254300000000001</v>
      </c>
      <c r="D21" s="4"/>
      <c r="E21" s="94">
        <f t="shared" si="0"/>
        <v>23552.639200000001</v>
      </c>
      <c r="G21" s="39">
        <v>13.6784</v>
      </c>
      <c r="H21" s="95"/>
      <c r="I21" s="94">
        <f t="shared" si="1"/>
        <v>18000.774400000002</v>
      </c>
      <c r="K21"/>
      <c r="L21"/>
    </row>
    <row r="22" spans="1:12" ht="11.1" customHeight="1">
      <c r="A22" s="4">
        <f t="shared" si="2"/>
        <v>12</v>
      </c>
      <c r="B22" s="4"/>
      <c r="C22" s="39">
        <v>15.326400000000001</v>
      </c>
      <c r="D22" s="4"/>
      <c r="E22" s="94">
        <f t="shared" si="0"/>
        <v>23663.961600000002</v>
      </c>
      <c r="G22" s="39">
        <v>13.740199999999998</v>
      </c>
      <c r="H22" s="95"/>
      <c r="I22" s="94">
        <f t="shared" si="1"/>
        <v>18082.103199999998</v>
      </c>
      <c r="K22"/>
      <c r="L22"/>
    </row>
    <row r="23" spans="1:12" ht="11.1" customHeight="1">
      <c r="A23" s="4">
        <f t="shared" si="2"/>
        <v>13</v>
      </c>
      <c r="B23" s="4"/>
      <c r="C23" s="39">
        <v>15.3985</v>
      </c>
      <c r="D23" s="4"/>
      <c r="E23" s="94">
        <f t="shared" si="0"/>
        <v>23775.284</v>
      </c>
      <c r="G23" s="39">
        <v>13.802000000000003</v>
      </c>
      <c r="H23" s="95"/>
      <c r="I23" s="94">
        <f t="shared" si="1"/>
        <v>18163.432000000004</v>
      </c>
      <c r="K23"/>
      <c r="L23"/>
    </row>
    <row r="24" spans="1:12" ht="11.1" customHeight="1">
      <c r="A24" s="4">
        <f t="shared" si="2"/>
        <v>14</v>
      </c>
      <c r="B24" s="4"/>
      <c r="C24" s="39">
        <v>15.5633</v>
      </c>
      <c r="D24" s="4"/>
      <c r="E24" s="94">
        <f t="shared" si="0"/>
        <v>24029.735199999999</v>
      </c>
      <c r="G24" s="39">
        <v>13.863800000000001</v>
      </c>
      <c r="H24" s="95"/>
      <c r="I24" s="94">
        <f t="shared" si="1"/>
        <v>18244.760800000004</v>
      </c>
      <c r="K24"/>
      <c r="L24"/>
    </row>
    <row r="25" spans="1:12" ht="11.1" customHeight="1">
      <c r="A25" s="4">
        <f t="shared" si="2"/>
        <v>15</v>
      </c>
      <c r="B25" s="4"/>
      <c r="C25" s="39">
        <v>15.975300000000001</v>
      </c>
      <c r="D25" s="4"/>
      <c r="E25" s="94">
        <f t="shared" si="0"/>
        <v>24665.8632</v>
      </c>
      <c r="G25" s="39">
        <v>13.9359</v>
      </c>
      <c r="H25" s="95"/>
      <c r="I25" s="94">
        <f t="shared" si="1"/>
        <v>18339.644400000001</v>
      </c>
      <c r="K25"/>
      <c r="L25"/>
    </row>
    <row r="26" spans="1:12" ht="11.1" customHeight="1">
      <c r="A26" s="4">
        <f t="shared" si="2"/>
        <v>16</v>
      </c>
      <c r="B26" s="4"/>
      <c r="C26" s="39">
        <v>16.315200000000001</v>
      </c>
      <c r="D26" s="4"/>
      <c r="E26" s="94">
        <f t="shared" si="0"/>
        <v>25190.668799999999</v>
      </c>
      <c r="G26" s="39">
        <v>13.997699999999998</v>
      </c>
      <c r="H26" s="95"/>
      <c r="I26" s="94">
        <f t="shared" si="1"/>
        <v>18420.973199999997</v>
      </c>
      <c r="K26"/>
      <c r="L26"/>
    </row>
    <row r="27" spans="1:12" ht="11.1" customHeight="1">
      <c r="A27" s="4">
        <f t="shared" si="2"/>
        <v>17</v>
      </c>
      <c r="B27" s="4"/>
      <c r="C27" s="39">
        <v>17.458500000000001</v>
      </c>
      <c r="D27" s="4"/>
      <c r="E27" s="94">
        <f t="shared" si="0"/>
        <v>26955.924000000003</v>
      </c>
      <c r="G27" s="39">
        <v>14.090400000000002</v>
      </c>
      <c r="H27" s="95"/>
      <c r="I27" s="94">
        <f t="shared" si="1"/>
        <v>18542.966400000005</v>
      </c>
      <c r="K27"/>
      <c r="L27"/>
    </row>
    <row r="28" spans="1:12" ht="11.1" customHeight="1">
      <c r="A28" s="4">
        <f t="shared" si="2"/>
        <v>18</v>
      </c>
      <c r="B28" s="4"/>
      <c r="C28" s="39">
        <v>17.716000000000001</v>
      </c>
      <c r="D28" s="4"/>
      <c r="E28" s="94">
        <f t="shared" si="0"/>
        <v>27353.504000000001</v>
      </c>
      <c r="G28" s="39">
        <v>14.1625</v>
      </c>
      <c r="H28" s="95"/>
      <c r="I28" s="94">
        <f t="shared" si="1"/>
        <v>18637.850000000002</v>
      </c>
      <c r="K28"/>
      <c r="L28"/>
    </row>
    <row r="29" spans="1:12" ht="11.1" customHeight="1">
      <c r="A29" s="4">
        <f t="shared" si="2"/>
        <v>19</v>
      </c>
      <c r="B29" s="4"/>
      <c r="C29" s="39">
        <v>17.849900000000002</v>
      </c>
      <c r="D29" s="4"/>
      <c r="E29" s="94">
        <f t="shared" si="0"/>
        <v>27560.245600000002</v>
      </c>
      <c r="G29" s="39">
        <v>14.255199999999999</v>
      </c>
      <c r="H29" s="95"/>
      <c r="I29" s="94">
        <f t="shared" si="1"/>
        <v>18759.843199999996</v>
      </c>
      <c r="K29"/>
      <c r="L29"/>
    </row>
    <row r="30" spans="1:12" ht="11.1" customHeight="1">
      <c r="A30" s="4">
        <f t="shared" si="2"/>
        <v>20</v>
      </c>
      <c r="B30" s="4"/>
      <c r="C30" s="39">
        <v>17.983800000000002</v>
      </c>
      <c r="D30" s="4"/>
      <c r="E30" s="94">
        <f t="shared" si="0"/>
        <v>27766.987200000003</v>
      </c>
      <c r="G30" s="39">
        <v>14.347900000000003</v>
      </c>
      <c r="H30" s="95"/>
      <c r="I30" s="94">
        <f t="shared" si="1"/>
        <v>18881.836400000004</v>
      </c>
      <c r="K30"/>
      <c r="L30"/>
    </row>
    <row r="31" spans="1:12" ht="11.1" customHeight="1">
      <c r="A31" s="4">
        <f t="shared" si="2"/>
        <v>21</v>
      </c>
      <c r="B31" s="4"/>
      <c r="C31" s="39">
        <v>18.117699999999999</v>
      </c>
      <c r="D31" s="4"/>
      <c r="E31" s="94">
        <f t="shared" si="0"/>
        <v>27973.728799999997</v>
      </c>
      <c r="G31" s="39">
        <v>14.770199999999999</v>
      </c>
      <c r="H31" s="95"/>
      <c r="I31" s="94">
        <f t="shared" si="1"/>
        <v>19437.583199999997</v>
      </c>
      <c r="K31"/>
      <c r="L31"/>
    </row>
    <row r="32" spans="1:12" ht="11.1" customHeight="1">
      <c r="A32" s="4">
        <f t="shared" si="2"/>
        <v>22</v>
      </c>
      <c r="B32" s="4"/>
      <c r="C32" s="39">
        <v>18.4267</v>
      </c>
      <c r="D32" s="4"/>
      <c r="E32" s="94">
        <f t="shared" si="0"/>
        <v>28450.824800000002</v>
      </c>
      <c r="G32" s="39">
        <v>15.2234</v>
      </c>
      <c r="H32" s="95"/>
      <c r="I32" s="94">
        <f t="shared" si="1"/>
        <v>20033.9944</v>
      </c>
      <c r="K32"/>
      <c r="L32"/>
    </row>
    <row r="33" spans="1:21" ht="11.1" customHeight="1">
      <c r="A33" s="4">
        <f t="shared" si="2"/>
        <v>23</v>
      </c>
      <c r="B33" s="4"/>
      <c r="C33" s="39">
        <v>18.5503</v>
      </c>
      <c r="D33" s="4"/>
      <c r="E33" s="94">
        <f t="shared" si="0"/>
        <v>28641.663199999999</v>
      </c>
      <c r="G33" s="39">
        <v>15.450000000000001</v>
      </c>
      <c r="H33" s="95"/>
      <c r="I33" s="94">
        <f t="shared" si="1"/>
        <v>20332.2</v>
      </c>
      <c r="K33"/>
      <c r="L33"/>
    </row>
    <row r="34" spans="1:21" ht="11.1" customHeight="1">
      <c r="A34" s="4">
        <f t="shared" si="2"/>
        <v>24</v>
      </c>
      <c r="B34" s="4"/>
      <c r="C34" s="39">
        <v>18.7151</v>
      </c>
      <c r="D34" s="4"/>
      <c r="E34" s="94">
        <f t="shared" si="0"/>
        <v>28896.114399999999</v>
      </c>
      <c r="G34" s="39">
        <v>15.831099999999999</v>
      </c>
      <c r="H34" s="95"/>
      <c r="I34" s="94">
        <f t="shared" si="1"/>
        <v>20833.727600000002</v>
      </c>
      <c r="K34"/>
      <c r="L34"/>
    </row>
    <row r="35" spans="1:21" ht="11.1" customHeight="1">
      <c r="A35" s="4">
        <f t="shared" si="2"/>
        <v>25</v>
      </c>
      <c r="B35" s="4"/>
      <c r="C35" s="39">
        <v>18.849</v>
      </c>
      <c r="D35" s="4"/>
      <c r="E35" s="94">
        <f t="shared" si="0"/>
        <v>29102.856</v>
      </c>
      <c r="G35" s="39">
        <v>16.1813</v>
      </c>
      <c r="H35" s="95"/>
      <c r="I35" s="94">
        <f t="shared" si="1"/>
        <v>21294.590800000002</v>
      </c>
      <c r="K35"/>
      <c r="L35"/>
    </row>
    <row r="36" spans="1:21" ht="11.1" customHeight="1">
      <c r="A36" s="4">
        <f t="shared" si="2"/>
        <v>26</v>
      </c>
      <c r="B36" s="4"/>
      <c r="C36" s="39">
        <v>19.003499999999999</v>
      </c>
      <c r="D36" s="4"/>
      <c r="E36" s="94">
        <f t="shared" si="0"/>
        <v>29341.403999999999</v>
      </c>
      <c r="G36" s="39">
        <v>16.284299999999998</v>
      </c>
      <c r="H36" s="95"/>
      <c r="I36" s="94">
        <f t="shared" si="1"/>
        <v>21430.138799999997</v>
      </c>
      <c r="K36"/>
      <c r="L36"/>
    </row>
    <row r="37" spans="1:21" ht="11.1" customHeight="1">
      <c r="A37" s="4">
        <v>27</v>
      </c>
      <c r="B37" s="4"/>
      <c r="C37" s="39">
        <v>19.1477</v>
      </c>
      <c r="D37" s="4"/>
      <c r="E37" s="94">
        <f t="shared" si="0"/>
        <v>29564.0488</v>
      </c>
      <c r="G37" s="39">
        <v>16.407900000000001</v>
      </c>
      <c r="H37" s="95"/>
      <c r="I37" s="94">
        <f t="shared" si="1"/>
        <v>21592.796400000003</v>
      </c>
      <c r="K37"/>
      <c r="L37"/>
    </row>
    <row r="38" spans="1:21" ht="11.1" customHeight="1">
      <c r="A38" s="4">
        <v>28</v>
      </c>
      <c r="B38" s="4"/>
      <c r="C38" s="39">
        <v>19.302200000000003</v>
      </c>
      <c r="D38" s="4"/>
      <c r="E38" s="94">
        <f t="shared" si="0"/>
        <v>29802.596800000003</v>
      </c>
      <c r="G38" s="39">
        <v>16.572699999999998</v>
      </c>
      <c r="H38" s="95"/>
      <c r="I38" s="94">
        <f t="shared" si="1"/>
        <v>21809.673199999997</v>
      </c>
      <c r="K38"/>
      <c r="L38"/>
    </row>
    <row r="39" spans="1:21" ht="11.1" customHeight="1">
      <c r="A39" s="4">
        <v>29</v>
      </c>
      <c r="B39" s="4"/>
      <c r="C39" s="39">
        <v>19.436100000000003</v>
      </c>
      <c r="D39" s="4"/>
      <c r="E39" s="94">
        <f t="shared" si="0"/>
        <v>30009.338400000004</v>
      </c>
      <c r="G39" s="39">
        <v>16.737500000000001</v>
      </c>
      <c r="H39" s="95"/>
      <c r="I39" s="94">
        <f t="shared" si="1"/>
        <v>22026.550000000003</v>
      </c>
      <c r="K39"/>
      <c r="L39"/>
    </row>
    <row r="40" spans="1:21" ht="11.1" customHeight="1">
      <c r="A40" s="4">
        <v>30</v>
      </c>
      <c r="B40" s="4"/>
      <c r="C40" s="39">
        <v>19.57</v>
      </c>
      <c r="D40" s="4"/>
      <c r="E40" s="94">
        <f t="shared" si="0"/>
        <v>30216.080000000002</v>
      </c>
      <c r="G40" s="39">
        <v>16.902300000000004</v>
      </c>
      <c r="H40" s="95"/>
      <c r="I40" s="94">
        <f t="shared" si="1"/>
        <v>22243.426800000005</v>
      </c>
      <c r="J40" s="40"/>
      <c r="K40"/>
      <c r="L40"/>
      <c r="T40" s="74"/>
      <c r="U40" s="74"/>
    </row>
    <row r="41" spans="1:21" ht="11.1" customHeight="1">
      <c r="A41" s="4">
        <v>31</v>
      </c>
      <c r="B41" s="4"/>
      <c r="C41" s="39">
        <v>19.724499999999999</v>
      </c>
      <c r="D41" s="4"/>
      <c r="E41" s="94">
        <f t="shared" si="0"/>
        <v>30454.627999999997</v>
      </c>
      <c r="G41" s="39">
        <v>17.077399999999997</v>
      </c>
      <c r="H41" s="95"/>
      <c r="I41" s="94">
        <f t="shared" si="1"/>
        <v>22473.858399999997</v>
      </c>
      <c r="J41" s="40"/>
      <c r="K41"/>
      <c r="L41"/>
      <c r="T41" s="74"/>
      <c r="U41" s="74"/>
    </row>
    <row r="42" spans="1:21" ht="11.1" customHeight="1">
      <c r="A42" s="4">
        <v>32</v>
      </c>
      <c r="B42" s="4"/>
      <c r="C42" s="39">
        <v>19.858400000000003</v>
      </c>
      <c r="D42" s="4"/>
      <c r="E42" s="94">
        <f t="shared" si="0"/>
        <v>30661.369600000005</v>
      </c>
      <c r="G42" s="39">
        <v>17.2422</v>
      </c>
      <c r="H42" s="95"/>
      <c r="I42" s="94">
        <f t="shared" si="1"/>
        <v>22690.735200000003</v>
      </c>
      <c r="J42" s="40"/>
      <c r="K42"/>
      <c r="L42"/>
      <c r="T42" s="74"/>
      <c r="U42" s="74"/>
    </row>
    <row r="43" spans="1:21" ht="11.1" customHeight="1">
      <c r="A43" s="4">
        <v>33</v>
      </c>
      <c r="B43" s="4"/>
      <c r="C43" s="39">
        <v>19.9923</v>
      </c>
      <c r="D43" s="4"/>
      <c r="E43" s="94">
        <f t="shared" si="0"/>
        <v>30868.111199999999</v>
      </c>
      <c r="G43" s="39">
        <v>17.407000000000004</v>
      </c>
      <c r="H43" s="95"/>
      <c r="I43" s="94">
        <f t="shared" si="1"/>
        <v>22907.612000000005</v>
      </c>
      <c r="J43" s="40"/>
      <c r="K43"/>
      <c r="L43"/>
      <c r="T43" s="74"/>
      <c r="U43" s="74"/>
    </row>
    <row r="44" spans="1:21" ht="11.1" customHeight="1">
      <c r="A44" s="4">
        <v>34</v>
      </c>
      <c r="B44" s="4"/>
      <c r="C44" s="39">
        <v>20.146799999999999</v>
      </c>
      <c r="D44" s="4"/>
      <c r="E44" s="94">
        <f t="shared" si="0"/>
        <v>31106.659199999998</v>
      </c>
      <c r="G44" s="39">
        <v>17.5718</v>
      </c>
      <c r="H44" s="95"/>
      <c r="I44" s="94">
        <f t="shared" si="1"/>
        <v>23124.488799999999</v>
      </c>
      <c r="J44" s="40"/>
      <c r="K44"/>
      <c r="L44"/>
      <c r="T44" s="74"/>
      <c r="U44" s="74"/>
    </row>
    <row r="45" spans="1:21" ht="11.1" customHeight="1">
      <c r="A45" s="4">
        <v>35</v>
      </c>
      <c r="B45" s="4"/>
      <c r="C45" s="39">
        <v>20.291</v>
      </c>
      <c r="D45" s="4"/>
      <c r="E45" s="94">
        <f t="shared" si="0"/>
        <v>31329.304</v>
      </c>
      <c r="G45" s="39">
        <v>17.726300000000002</v>
      </c>
      <c r="H45" s="95"/>
      <c r="I45" s="94">
        <f t="shared" si="1"/>
        <v>23327.810800000003</v>
      </c>
      <c r="J45" s="40"/>
      <c r="K45"/>
      <c r="L45"/>
      <c r="T45" s="74"/>
      <c r="U45" s="74"/>
    </row>
    <row r="46" spans="1:21" ht="11.1" customHeight="1">
      <c r="A46" s="4">
        <v>36</v>
      </c>
      <c r="B46" s="4"/>
      <c r="C46" s="39">
        <v>20.424900000000001</v>
      </c>
      <c r="D46" s="4"/>
      <c r="E46" s="94">
        <f t="shared" si="0"/>
        <v>31536.045600000001</v>
      </c>
      <c r="G46" s="39">
        <v>17.901399999999999</v>
      </c>
      <c r="H46" s="95"/>
      <c r="I46" s="94">
        <f t="shared" si="1"/>
        <v>23558.242399999999</v>
      </c>
      <c r="K46"/>
      <c r="L46"/>
      <c r="T46" s="74"/>
      <c r="U46" s="74"/>
    </row>
    <row r="47" spans="1:21" ht="11.1" customHeight="1">
      <c r="A47" s="4">
        <v>37</v>
      </c>
      <c r="B47" s="4"/>
      <c r="C47" s="39">
        <v>20.569099999999999</v>
      </c>
      <c r="D47" s="4"/>
      <c r="E47" s="94">
        <f t="shared" si="0"/>
        <v>31758.690399999999</v>
      </c>
      <c r="G47" s="39">
        <v>18.066199999999998</v>
      </c>
      <c r="H47" s="95"/>
      <c r="I47" s="94">
        <f t="shared" si="1"/>
        <v>23775.119199999997</v>
      </c>
      <c r="K47"/>
      <c r="L47"/>
    </row>
    <row r="48" spans="1:21" ht="11.1" customHeight="1">
      <c r="A48" s="4">
        <v>38</v>
      </c>
      <c r="B48" s="4"/>
      <c r="C48" s="39">
        <v>20.703000000000003</v>
      </c>
      <c r="D48" s="4"/>
      <c r="E48" s="94">
        <f t="shared" si="0"/>
        <v>31965.432000000004</v>
      </c>
      <c r="G48" s="39">
        <v>18.241300000000003</v>
      </c>
      <c r="H48" s="95"/>
      <c r="I48" s="94">
        <f t="shared" si="1"/>
        <v>24005.550800000005</v>
      </c>
      <c r="K48"/>
      <c r="L48"/>
    </row>
    <row r="49" spans="1:12" ht="11.1" customHeight="1">
      <c r="A49" s="4">
        <v>39</v>
      </c>
      <c r="B49" s="4"/>
      <c r="C49" s="39">
        <v>20.857500000000002</v>
      </c>
      <c r="D49" s="4"/>
      <c r="E49" s="94">
        <f t="shared" si="0"/>
        <v>32203.980000000003</v>
      </c>
      <c r="G49" s="39">
        <v>18.406100000000002</v>
      </c>
      <c r="H49" s="95"/>
      <c r="I49" s="94">
        <f t="shared" si="1"/>
        <v>24222.427600000003</v>
      </c>
      <c r="K49"/>
      <c r="L49"/>
    </row>
    <row r="50" spans="1:12" ht="11.1" customHeight="1">
      <c r="A50" s="4">
        <v>40</v>
      </c>
      <c r="B50" s="4"/>
      <c r="C50" s="39">
        <v>20.991399999999999</v>
      </c>
      <c r="D50" s="4"/>
      <c r="E50" s="94">
        <f t="shared" si="0"/>
        <v>32410.721599999997</v>
      </c>
      <c r="G50" s="39">
        <v>18.570899999999998</v>
      </c>
      <c r="H50" s="95"/>
      <c r="I50" s="94">
        <f t="shared" si="1"/>
        <v>24439.304399999997</v>
      </c>
      <c r="K50"/>
      <c r="L50"/>
    </row>
    <row r="51" spans="1:12" ht="11.1" customHeight="1">
      <c r="A51" s="4">
        <v>41</v>
      </c>
      <c r="B51" s="4"/>
      <c r="C51" s="39">
        <v>21.1356</v>
      </c>
      <c r="D51" s="4"/>
      <c r="E51" s="94">
        <f t="shared" si="0"/>
        <v>32633.366399999999</v>
      </c>
      <c r="G51" s="39">
        <v>18.7254</v>
      </c>
      <c r="H51" s="95"/>
      <c r="I51" s="94">
        <f t="shared" si="1"/>
        <v>24642.626400000001</v>
      </c>
      <c r="K51"/>
      <c r="L51"/>
    </row>
    <row r="52" spans="1:12" ht="11.1" customHeight="1">
      <c r="A52" s="4">
        <v>42</v>
      </c>
      <c r="B52" s="4"/>
      <c r="C52" s="39">
        <v>21.269500000000001</v>
      </c>
      <c r="D52" s="4"/>
      <c r="E52" s="94">
        <f t="shared" si="0"/>
        <v>32840.108</v>
      </c>
      <c r="G52" s="39">
        <v>18.900499999999997</v>
      </c>
      <c r="H52" s="95"/>
      <c r="I52" s="94">
        <f t="shared" si="1"/>
        <v>24873.057999999997</v>
      </c>
      <c r="K52"/>
      <c r="L52"/>
    </row>
    <row r="53" spans="1:12" ht="11.1" customHeight="1">
      <c r="A53" s="4">
        <v>43</v>
      </c>
      <c r="B53" s="4"/>
      <c r="C53" s="39">
        <v>21.413699999999999</v>
      </c>
      <c r="D53" s="4"/>
      <c r="E53" s="94">
        <f t="shared" si="0"/>
        <v>33062.752799999995</v>
      </c>
      <c r="G53" s="39">
        <v>19.055</v>
      </c>
      <c r="H53" s="95"/>
      <c r="I53" s="94">
        <f t="shared" si="1"/>
        <v>25076.379999999997</v>
      </c>
      <c r="J53" s="110"/>
      <c r="K53"/>
      <c r="L53"/>
    </row>
    <row r="54" spans="1:12" ht="11.1" customHeight="1">
      <c r="A54" s="4">
        <v>44</v>
      </c>
      <c r="B54" s="4"/>
      <c r="C54" s="39">
        <v>21.5579</v>
      </c>
      <c r="D54" s="4"/>
      <c r="E54" s="94">
        <f t="shared" si="0"/>
        <v>33285.397599999997</v>
      </c>
      <c r="G54" s="39">
        <v>19.230100000000004</v>
      </c>
      <c r="H54" s="95"/>
      <c r="I54" s="94">
        <f t="shared" si="1"/>
        <v>25306.811600000008</v>
      </c>
      <c r="K54"/>
      <c r="L54"/>
    </row>
    <row r="55" spans="1:12" ht="11.1" customHeight="1">
      <c r="A55" s="4"/>
      <c r="B55" s="4"/>
      <c r="C55" s="39"/>
      <c r="D55" s="4"/>
      <c r="E55" s="94"/>
      <c r="G55" s="39"/>
      <c r="H55" s="95"/>
      <c r="I55" s="94"/>
      <c r="K55"/>
      <c r="L55"/>
    </row>
    <row r="56" spans="1:12" ht="11.1" customHeight="1">
      <c r="A56" s="4"/>
      <c r="B56" s="4"/>
      <c r="C56" s="39"/>
      <c r="D56" s="4"/>
      <c r="E56" s="94"/>
      <c r="G56" s="39"/>
      <c r="H56" s="95"/>
      <c r="I56" s="94"/>
      <c r="K56"/>
      <c r="L56"/>
    </row>
    <row r="57" spans="1:12" ht="11.1" customHeight="1">
      <c r="A57" s="4"/>
      <c r="B57" s="4"/>
      <c r="C57" s="39"/>
      <c r="D57" s="4"/>
      <c r="E57" s="94"/>
      <c r="G57" s="39"/>
      <c r="H57" s="95"/>
      <c r="I57" s="94"/>
      <c r="K57"/>
      <c r="L57"/>
    </row>
    <row r="58" spans="1:12" ht="11.1" customHeight="1">
      <c r="A58" t="s">
        <v>30</v>
      </c>
      <c r="K58"/>
      <c r="L58"/>
    </row>
    <row r="59" spans="1:12" ht="11.1" customHeight="1">
      <c r="A59" s="32" t="s">
        <v>31</v>
      </c>
      <c r="B59" s="32"/>
      <c r="C59" s="32"/>
      <c r="D59" s="32"/>
      <c r="E59" s="32"/>
      <c r="F59" s="32"/>
      <c r="G59" s="32"/>
      <c r="H59" s="32"/>
      <c r="I59" s="32"/>
      <c r="K59"/>
      <c r="L59"/>
    </row>
    <row r="60" spans="1:12" ht="11.1" customHeight="1">
      <c r="A60" t="s">
        <v>32</v>
      </c>
      <c r="E60" t="s">
        <v>33</v>
      </c>
      <c r="K60"/>
      <c r="L60"/>
    </row>
    <row r="61" spans="1:12" ht="11.1" customHeight="1">
      <c r="A61" s="32" t="s">
        <v>34</v>
      </c>
      <c r="B61" s="32"/>
      <c r="C61" s="32"/>
      <c r="D61" s="32"/>
      <c r="E61" s="32" t="s">
        <v>35</v>
      </c>
      <c r="F61" s="32"/>
      <c r="G61" s="32"/>
      <c r="H61" s="32"/>
      <c r="I61" s="32"/>
      <c r="K61"/>
      <c r="L61"/>
    </row>
    <row r="62" spans="1:12" ht="11.1" customHeight="1">
      <c r="A62" s="40" t="s">
        <v>9</v>
      </c>
      <c r="K62"/>
      <c r="L62"/>
    </row>
    <row r="63" spans="1:12" ht="11.1" customHeight="1">
      <c r="A63" s="136" t="s">
        <v>223</v>
      </c>
      <c r="B63" s="137"/>
      <c r="C63" s="137"/>
      <c r="D63" s="137"/>
      <c r="E63" s="137"/>
      <c r="F63" s="137"/>
      <c r="G63" s="137"/>
      <c r="H63" s="137"/>
      <c r="I63" s="137"/>
      <c r="K63"/>
      <c r="L63"/>
    </row>
    <row r="64" spans="1:12" ht="13.95" customHeight="1">
      <c r="A64" s="137"/>
      <c r="B64" s="137"/>
      <c r="C64" s="137"/>
      <c r="D64" s="137"/>
      <c r="E64" s="137"/>
      <c r="F64" s="137"/>
      <c r="G64" s="137"/>
      <c r="H64" s="137"/>
      <c r="I64" s="137"/>
      <c r="K64"/>
      <c r="L64"/>
    </row>
    <row r="65" spans="1:12" ht="11.1" customHeight="1">
      <c r="K65"/>
      <c r="L65"/>
    </row>
    <row r="66" spans="1:12" ht="11.1" customHeight="1">
      <c r="A66" s="136" t="s">
        <v>224</v>
      </c>
      <c r="B66" s="137"/>
      <c r="C66" s="137"/>
      <c r="D66" s="137"/>
      <c r="E66" s="137"/>
      <c r="F66" s="137"/>
      <c r="G66" s="137"/>
      <c r="H66" s="137"/>
      <c r="I66" s="137"/>
      <c r="K66"/>
      <c r="L66"/>
    </row>
    <row r="67" spans="1:12" ht="14.4" customHeight="1">
      <c r="A67" s="137"/>
      <c r="B67" s="137"/>
      <c r="C67" s="137"/>
      <c r="D67" s="137"/>
      <c r="E67" s="137"/>
      <c r="F67" s="137"/>
      <c r="G67" s="137"/>
      <c r="H67" s="137"/>
      <c r="I67" s="137"/>
    </row>
    <row r="69" spans="1:12">
      <c r="A69" s="136" t="s">
        <v>225</v>
      </c>
      <c r="B69" s="137"/>
      <c r="C69" s="137"/>
      <c r="D69" s="137"/>
      <c r="E69" s="137"/>
      <c r="F69" s="137"/>
      <c r="G69" s="137"/>
      <c r="H69" s="137"/>
      <c r="I69" s="137"/>
    </row>
    <row r="70" spans="1:12">
      <c r="A70" s="137"/>
      <c r="B70" s="137"/>
      <c r="C70" s="137"/>
      <c r="D70" s="137"/>
      <c r="E70" s="137"/>
      <c r="F70" s="137"/>
      <c r="G70" s="137"/>
      <c r="H70" s="137"/>
      <c r="I70" s="137"/>
    </row>
    <row r="72" spans="1:12">
      <c r="A72" s="136" t="s">
        <v>226</v>
      </c>
      <c r="B72" s="137"/>
      <c r="C72" s="137"/>
      <c r="D72" s="137"/>
      <c r="E72" s="137"/>
      <c r="F72" s="137"/>
      <c r="G72" s="137"/>
      <c r="H72" s="137"/>
      <c r="I72" s="137"/>
    </row>
    <row r="73" spans="1:12">
      <c r="A73" s="137"/>
      <c r="B73" s="137"/>
      <c r="C73" s="137"/>
      <c r="D73" s="137"/>
      <c r="E73" s="137"/>
      <c r="F73" s="137"/>
      <c r="G73" s="137"/>
      <c r="H73" s="137"/>
      <c r="I73" s="137"/>
    </row>
  </sheetData>
  <mergeCells count="7">
    <mergeCell ref="A72:I73"/>
    <mergeCell ref="A1:I1"/>
    <mergeCell ref="A2:I2"/>
    <mergeCell ref="A3:I3"/>
    <mergeCell ref="A63:I64"/>
    <mergeCell ref="A66:I67"/>
    <mergeCell ref="A69:I70"/>
  </mergeCells>
  <phoneticPr fontId="0" type="noConversion"/>
  <pageMargins left="0.7" right="0.7" top="0.75" bottom="0.75" header="0.3" footer="0.3"/>
  <pageSetup scale="115" fitToHeight="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6"/>
  <sheetViews>
    <sheetView workbookViewId="0">
      <selection activeCell="A4" sqref="A4:I4"/>
    </sheetView>
  </sheetViews>
  <sheetFormatPr defaultRowHeight="13.2"/>
  <cols>
    <col min="7" max="7" width="12.88671875" bestFit="1" customWidth="1"/>
    <col min="10" max="10" width="10.33203125" bestFit="1" customWidth="1"/>
  </cols>
  <sheetData>
    <row r="1" spans="1:9">
      <c r="A1" s="123" t="s">
        <v>81</v>
      </c>
      <c r="B1" s="123"/>
      <c r="C1" s="123"/>
      <c r="D1" s="123"/>
      <c r="E1" s="123"/>
      <c r="F1" s="123"/>
      <c r="G1" s="123"/>
      <c r="H1" s="123"/>
      <c r="I1" s="123"/>
    </row>
    <row r="2" spans="1:9">
      <c r="A2" s="123" t="s">
        <v>88</v>
      </c>
      <c r="B2" s="123"/>
      <c r="C2" s="123"/>
      <c r="D2" s="123"/>
      <c r="E2" s="123"/>
      <c r="F2" s="123"/>
      <c r="G2" s="123"/>
      <c r="H2" s="123"/>
      <c r="I2" s="123"/>
    </row>
    <row r="3" spans="1:9">
      <c r="A3" s="135" t="s">
        <v>230</v>
      </c>
      <c r="B3" s="135"/>
      <c r="C3" s="135"/>
      <c r="D3" s="135"/>
      <c r="E3" s="135"/>
      <c r="F3" s="135"/>
      <c r="G3" s="135"/>
      <c r="H3" s="135"/>
      <c r="I3" s="135"/>
    </row>
    <row r="4" spans="1:9">
      <c r="A4" s="135" t="s">
        <v>9</v>
      </c>
      <c r="B4" s="135"/>
      <c r="C4" s="135"/>
      <c r="D4" s="135"/>
      <c r="E4" s="135"/>
      <c r="F4" s="135"/>
      <c r="G4" s="135"/>
      <c r="H4" s="135"/>
      <c r="I4" s="135"/>
    </row>
    <row r="5" spans="1:9">
      <c r="F5" s="32"/>
      <c r="G5" s="32"/>
    </row>
    <row r="6" spans="1:9">
      <c r="C6" s="2" t="s">
        <v>18</v>
      </c>
      <c r="D6" s="3"/>
      <c r="E6" s="18" t="s">
        <v>9</v>
      </c>
      <c r="F6" s="52"/>
      <c r="G6" s="63" t="s">
        <v>72</v>
      </c>
      <c r="H6" s="19"/>
    </row>
    <row r="7" spans="1:9" ht="14.1" customHeight="1">
      <c r="C7" s="12">
        <v>0</v>
      </c>
      <c r="D7" s="9"/>
      <c r="E7" s="29" t="s">
        <v>9</v>
      </c>
      <c r="F7" s="29"/>
      <c r="G7" s="103">
        <v>48564.5</v>
      </c>
      <c r="H7" s="20"/>
      <c r="I7" s="9"/>
    </row>
    <row r="8" spans="1:9" ht="14.1" customHeight="1">
      <c r="C8" s="12">
        <v>1</v>
      </c>
      <c r="D8" s="9"/>
      <c r="E8" s="29" t="s">
        <v>9</v>
      </c>
      <c r="F8" s="29"/>
      <c r="G8" s="103">
        <v>49385.41</v>
      </c>
      <c r="H8" s="20"/>
      <c r="I8" s="9"/>
    </row>
    <row r="9" spans="1:9" ht="14.1" customHeight="1">
      <c r="C9" s="12">
        <v>2</v>
      </c>
      <c r="D9" s="9"/>
      <c r="E9" s="29" t="s">
        <v>9</v>
      </c>
      <c r="F9" s="29"/>
      <c r="G9" s="103">
        <v>49565.66</v>
      </c>
      <c r="H9" s="20"/>
      <c r="I9" s="9"/>
    </row>
    <row r="10" spans="1:9" ht="14.1" customHeight="1">
      <c r="C10" s="12">
        <v>3</v>
      </c>
      <c r="D10" s="9"/>
      <c r="E10" s="29" t="s">
        <v>9</v>
      </c>
      <c r="F10" s="29"/>
      <c r="G10" s="103">
        <v>49744.880000000005</v>
      </c>
      <c r="H10" s="20"/>
      <c r="I10" s="9"/>
    </row>
    <row r="11" spans="1:9" ht="14.1" customHeight="1">
      <c r="C11" s="12">
        <v>4</v>
      </c>
      <c r="D11" s="9"/>
      <c r="E11" s="29" t="s">
        <v>9</v>
      </c>
      <c r="F11" s="29"/>
      <c r="G11" s="103">
        <v>49923.07</v>
      </c>
      <c r="H11" s="20"/>
      <c r="I11" s="9"/>
    </row>
    <row r="12" spans="1:9" ht="14.1" customHeight="1">
      <c r="C12" s="12">
        <v>5</v>
      </c>
      <c r="D12" s="9"/>
      <c r="E12" s="29" t="s">
        <v>9</v>
      </c>
      <c r="F12" s="29"/>
      <c r="G12" s="103">
        <v>50101.26</v>
      </c>
      <c r="H12" s="20"/>
      <c r="I12" s="9"/>
    </row>
    <row r="13" spans="1:9" ht="14.1" customHeight="1">
      <c r="C13" s="12">
        <v>6</v>
      </c>
      <c r="D13" s="9"/>
      <c r="E13" s="29" t="s">
        <v>9</v>
      </c>
      <c r="F13" s="29"/>
      <c r="G13" s="103">
        <v>50856.25</v>
      </c>
      <c r="H13" s="20"/>
      <c r="I13" s="9"/>
    </row>
    <row r="14" spans="1:9" ht="14.1" customHeight="1">
      <c r="C14" s="12">
        <v>7</v>
      </c>
      <c r="D14" s="9"/>
      <c r="E14" s="29" t="s">
        <v>9</v>
      </c>
      <c r="F14" s="29"/>
      <c r="G14" s="103">
        <v>51826.51</v>
      </c>
      <c r="H14" s="20"/>
      <c r="I14" s="9"/>
    </row>
    <row r="15" spans="1:9" ht="14.1" customHeight="1">
      <c r="C15" s="12">
        <v>8</v>
      </c>
      <c r="D15" s="9"/>
      <c r="E15" s="29" t="s">
        <v>9</v>
      </c>
      <c r="F15" s="29"/>
      <c r="G15" s="103">
        <v>53201.560000000005</v>
      </c>
      <c r="H15" s="20"/>
      <c r="I15" s="9"/>
    </row>
    <row r="16" spans="1:9" ht="14.1" customHeight="1">
      <c r="C16" s="12">
        <v>9</v>
      </c>
      <c r="D16" s="9"/>
      <c r="E16" s="29" t="s">
        <v>9</v>
      </c>
      <c r="F16" s="29"/>
      <c r="G16" s="103">
        <v>54102.810000000005</v>
      </c>
      <c r="H16" s="20"/>
      <c r="I16" s="9"/>
    </row>
    <row r="17" spans="3:9" ht="14.1" customHeight="1">
      <c r="C17" s="12">
        <v>10</v>
      </c>
      <c r="D17" s="9"/>
      <c r="E17" s="29" t="s">
        <v>9</v>
      </c>
      <c r="F17" s="29"/>
      <c r="G17" s="103">
        <v>56118.520000000004</v>
      </c>
      <c r="H17" s="13"/>
      <c r="I17" s="9"/>
    </row>
    <row r="18" spans="3:9" ht="14.1" customHeight="1">
      <c r="C18" s="12">
        <v>11</v>
      </c>
      <c r="D18" s="9"/>
      <c r="E18" s="29" t="s">
        <v>9</v>
      </c>
      <c r="F18" s="29"/>
      <c r="G18" s="103">
        <v>57075.39</v>
      </c>
      <c r="H18" s="13"/>
      <c r="I18" s="9"/>
    </row>
    <row r="19" spans="3:9" ht="14.1" customHeight="1">
      <c r="C19" s="12">
        <v>12</v>
      </c>
      <c r="D19" s="9" t="s">
        <v>9</v>
      </c>
      <c r="E19" s="29" t="s">
        <v>9</v>
      </c>
      <c r="F19" s="29"/>
      <c r="G19" s="103">
        <v>57790.21</v>
      </c>
      <c r="H19" s="13"/>
      <c r="I19" s="9"/>
    </row>
    <row r="20" spans="3:9" ht="14.1" customHeight="1">
      <c r="C20" s="12">
        <v>13</v>
      </c>
      <c r="D20" s="9"/>
      <c r="E20" s="29" t="s">
        <v>9</v>
      </c>
      <c r="F20" s="29"/>
      <c r="G20" s="103">
        <v>60858.58</v>
      </c>
      <c r="H20" s="13"/>
      <c r="I20" s="9"/>
    </row>
    <row r="21" spans="3:9" ht="14.1" customHeight="1">
      <c r="C21" s="15">
        <v>14</v>
      </c>
      <c r="D21" s="9"/>
      <c r="E21" s="29" t="s">
        <v>9</v>
      </c>
      <c r="F21" s="29"/>
      <c r="G21" s="103">
        <v>61980.25</v>
      </c>
      <c r="H21" s="20"/>
      <c r="I21" s="9"/>
    </row>
    <row r="22" spans="3:9" ht="14.1" customHeight="1">
      <c r="C22" s="15">
        <v>15</v>
      </c>
      <c r="D22" s="21"/>
      <c r="E22" s="29" t="s">
        <v>9</v>
      </c>
      <c r="F22" s="24"/>
      <c r="G22" s="103">
        <v>62989.65</v>
      </c>
      <c r="H22" s="21"/>
      <c r="I22" s="9"/>
    </row>
    <row r="23" spans="3:9" ht="14.1" customHeight="1">
      <c r="C23" s="15">
        <v>16</v>
      </c>
      <c r="E23" s="29" t="s">
        <v>9</v>
      </c>
      <c r="F23" s="24"/>
      <c r="G23" s="103">
        <v>63263.630000000005</v>
      </c>
      <c r="I23" s="9"/>
    </row>
    <row r="24" spans="3:9" ht="14.1" customHeight="1">
      <c r="C24" s="15">
        <v>17</v>
      </c>
      <c r="E24" s="29" t="s">
        <v>9</v>
      </c>
      <c r="F24" s="24"/>
      <c r="G24" s="103">
        <v>63478.9</v>
      </c>
      <c r="I24" s="9"/>
    </row>
    <row r="25" spans="3:9" ht="14.1" customHeight="1">
      <c r="C25" s="15">
        <v>18</v>
      </c>
      <c r="E25" s="29" t="s">
        <v>9</v>
      </c>
      <c r="F25" s="24"/>
      <c r="G25" s="103">
        <v>64587.18</v>
      </c>
      <c r="I25" s="9"/>
    </row>
    <row r="26" spans="3:9" ht="14.1" customHeight="1">
      <c r="C26" s="15">
        <v>19</v>
      </c>
      <c r="E26" s="29" t="s">
        <v>9</v>
      </c>
      <c r="F26" s="24"/>
      <c r="G26" s="103">
        <v>65643.960000000006</v>
      </c>
      <c r="I26" s="9"/>
    </row>
    <row r="27" spans="3:9" ht="14.1" customHeight="1">
      <c r="C27" s="15">
        <v>20</v>
      </c>
      <c r="E27" s="29" t="s">
        <v>9</v>
      </c>
      <c r="F27" s="24"/>
      <c r="G27" s="103">
        <v>65807.73</v>
      </c>
      <c r="I27" s="9"/>
    </row>
    <row r="28" spans="3:9" ht="14.1" customHeight="1">
      <c r="C28" s="15">
        <v>21</v>
      </c>
      <c r="D28" s="21"/>
      <c r="E28" s="29" t="s">
        <v>9</v>
      </c>
      <c r="F28" s="24"/>
      <c r="G28" s="103">
        <v>66096.13</v>
      </c>
      <c r="H28" s="21"/>
      <c r="I28" s="9"/>
    </row>
    <row r="29" spans="3:9" ht="14.1" customHeight="1">
      <c r="C29" s="15">
        <v>22</v>
      </c>
      <c r="D29" s="21"/>
      <c r="E29" s="29" t="s">
        <v>9</v>
      </c>
      <c r="F29" s="24"/>
      <c r="G29" s="103">
        <v>66313.460000000006</v>
      </c>
      <c r="H29" s="21"/>
      <c r="I29" s="9"/>
    </row>
    <row r="30" spans="3:9" ht="14.1" customHeight="1">
      <c r="C30" s="15">
        <v>23</v>
      </c>
      <c r="D30" s="21"/>
      <c r="E30" s="29" t="s">
        <v>9</v>
      </c>
      <c r="F30" s="24"/>
      <c r="G30" s="103">
        <v>67543.28</v>
      </c>
      <c r="H30" s="21"/>
      <c r="I30" s="9"/>
    </row>
    <row r="31" spans="3:9" ht="14.1" customHeight="1">
      <c r="C31" s="15">
        <v>24</v>
      </c>
      <c r="D31" s="21"/>
      <c r="E31" s="29" t="s">
        <v>9</v>
      </c>
      <c r="F31" s="24"/>
      <c r="G31" s="103">
        <v>69217.03</v>
      </c>
      <c r="H31" s="21"/>
      <c r="I31" s="9"/>
    </row>
    <row r="32" spans="3:9" ht="14.1" customHeight="1">
      <c r="C32" s="15">
        <v>25</v>
      </c>
      <c r="D32" s="21"/>
      <c r="E32" s="29" t="s">
        <v>9</v>
      </c>
      <c r="F32" s="24"/>
      <c r="G32" s="103">
        <v>71061.759999999995</v>
      </c>
      <c r="H32" s="21"/>
      <c r="I32" s="9"/>
    </row>
    <row r="33" spans="1:9" ht="14.1" customHeight="1">
      <c r="C33" s="15">
        <v>26</v>
      </c>
      <c r="E33" s="29" t="s">
        <v>9</v>
      </c>
      <c r="F33" s="24"/>
      <c r="G33" s="103">
        <v>72570.710000000006</v>
      </c>
      <c r="I33" s="9"/>
    </row>
    <row r="34" spans="1:9" ht="14.1" customHeight="1">
      <c r="C34" s="15">
        <v>27</v>
      </c>
      <c r="E34" s="29" t="s">
        <v>9</v>
      </c>
      <c r="F34" s="24"/>
      <c r="G34" s="103">
        <v>73766.540000000008</v>
      </c>
      <c r="I34" s="9"/>
    </row>
    <row r="35" spans="1:9" ht="14.1" customHeight="1">
      <c r="C35" s="15">
        <v>28</v>
      </c>
      <c r="E35" s="29" t="s">
        <v>9</v>
      </c>
      <c r="F35" s="24"/>
      <c r="G35" s="103">
        <v>73936.490000000005</v>
      </c>
      <c r="I35" s="9"/>
    </row>
    <row r="36" spans="1:9" ht="14.1" customHeight="1">
      <c r="C36" s="15">
        <v>29</v>
      </c>
      <c r="E36" s="29"/>
      <c r="F36" s="24"/>
      <c r="G36" s="103">
        <v>74160</v>
      </c>
      <c r="I36" s="9"/>
    </row>
    <row r="37" spans="1:9" ht="14.1" customHeight="1">
      <c r="C37" s="15">
        <v>30</v>
      </c>
      <c r="E37" s="29"/>
      <c r="F37" s="24"/>
      <c r="G37" s="103">
        <v>74383.509999999995</v>
      </c>
      <c r="I37" s="9"/>
    </row>
    <row r="38" spans="1:9" ht="14.1" customHeight="1">
      <c r="C38" s="12" t="s">
        <v>83</v>
      </c>
      <c r="E38" s="29"/>
      <c r="F38" s="24"/>
      <c r="G38" s="103">
        <v>74607.02</v>
      </c>
      <c r="I38" s="9"/>
    </row>
    <row r="39" spans="1:9" ht="14.1" customHeight="1">
      <c r="C39" s="15"/>
      <c r="E39" s="29"/>
      <c r="F39" s="24"/>
      <c r="G39" s="103"/>
      <c r="I39" s="16"/>
    </row>
    <row r="40" spans="1:9" ht="15.6">
      <c r="C40" s="15"/>
      <c r="E40" s="24" t="s">
        <v>9</v>
      </c>
      <c r="F40" s="24"/>
      <c r="G40" s="14"/>
      <c r="I40" s="16"/>
    </row>
    <row r="41" spans="1:9" ht="15.6">
      <c r="B41" t="s">
        <v>87</v>
      </c>
      <c r="C41" s="15"/>
      <c r="F41" s="24"/>
      <c r="G41" s="14" t="s">
        <v>9</v>
      </c>
      <c r="I41" s="16"/>
    </row>
    <row r="42" spans="1:9" ht="15.6">
      <c r="E42" s="29" t="s">
        <v>9</v>
      </c>
      <c r="G42" s="14" t="s">
        <v>9</v>
      </c>
    </row>
    <row r="43" spans="1:9">
      <c r="A43" t="s">
        <v>9</v>
      </c>
    </row>
    <row r="44" spans="1:9">
      <c r="A44" t="s">
        <v>9</v>
      </c>
      <c r="B44" s="22"/>
      <c r="C44" s="21"/>
      <c r="D44" s="21"/>
      <c r="E44" s="21"/>
      <c r="F44" s="21"/>
      <c r="G44" s="21"/>
      <c r="H44" s="21"/>
      <c r="I44" s="21"/>
    </row>
    <row r="45" spans="1:9">
      <c r="A45" t="s">
        <v>9</v>
      </c>
      <c r="B45" s="21"/>
      <c r="C45" s="21"/>
      <c r="D45" s="21"/>
      <c r="E45" s="21"/>
      <c r="F45" s="21"/>
      <c r="G45" s="21"/>
      <c r="H45" s="21"/>
      <c r="I45" s="21"/>
    </row>
    <row r="46" spans="1:9">
      <c r="A46" t="s">
        <v>9</v>
      </c>
      <c r="B46" s="21"/>
      <c r="C46" s="21"/>
      <c r="D46" s="21"/>
      <c r="E46" s="21"/>
      <c r="F46" s="21"/>
      <c r="G46" s="21"/>
      <c r="H46" s="21"/>
      <c r="I46" s="21"/>
    </row>
  </sheetData>
  <mergeCells count="4">
    <mergeCell ref="A1:I1"/>
    <mergeCell ref="A2:I2"/>
    <mergeCell ref="A3:I3"/>
    <mergeCell ref="A4:I4"/>
  </mergeCells>
  <phoneticPr fontId="0" type="noConversion"/>
  <pageMargins left="0.75" right="0.75" top="0.75" bottom="0.25" header="0.25" footer="0.2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46"/>
  <sheetViews>
    <sheetView workbookViewId="0">
      <selection activeCell="K3" sqref="K3"/>
    </sheetView>
  </sheetViews>
  <sheetFormatPr defaultRowHeight="13.2"/>
  <cols>
    <col min="9" max="9" width="11.6640625" customWidth="1"/>
    <col min="10" max="10" width="10.109375" customWidth="1"/>
    <col min="12" max="12" width="10.6640625" customWidth="1"/>
  </cols>
  <sheetData>
    <row r="1" spans="1:10" ht="15.6">
      <c r="A1" s="126" t="s">
        <v>81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ht="15.6">
      <c r="A2" s="126" t="s">
        <v>251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0" ht="15.6">
      <c r="A3" s="126" t="s">
        <v>9</v>
      </c>
      <c r="B3" s="126"/>
      <c r="C3" s="126"/>
      <c r="D3" s="126"/>
      <c r="E3" s="126"/>
      <c r="F3" s="126"/>
      <c r="G3" s="126"/>
      <c r="H3" s="126"/>
      <c r="I3" s="126"/>
      <c r="J3" s="126"/>
    </row>
    <row r="4" spans="1:10" ht="15.6">
      <c r="B4" s="9"/>
      <c r="C4" s="9"/>
      <c r="D4" s="9"/>
      <c r="E4" s="9"/>
      <c r="F4" s="9"/>
      <c r="G4" s="9"/>
      <c r="H4" s="9"/>
      <c r="I4" s="9"/>
    </row>
    <row r="5" spans="1:10" ht="15.6">
      <c r="B5" s="9"/>
      <c r="C5" s="9"/>
      <c r="D5" s="9"/>
      <c r="E5" s="9"/>
      <c r="F5" s="9"/>
      <c r="G5" s="9"/>
      <c r="H5" s="9"/>
      <c r="I5" s="9"/>
      <c r="J5" s="32"/>
    </row>
    <row r="6" spans="1:10" ht="15.6">
      <c r="B6" s="33"/>
      <c r="C6" s="34" t="s">
        <v>24</v>
      </c>
      <c r="D6" s="33"/>
      <c r="E6" s="33"/>
      <c r="F6" s="35" t="s">
        <v>25</v>
      </c>
      <c r="G6" s="33"/>
      <c r="H6" s="33"/>
      <c r="I6" s="34" t="s">
        <v>85</v>
      </c>
      <c r="J6" s="32"/>
    </row>
    <row r="7" spans="1:10" ht="15.6">
      <c r="B7" s="9"/>
      <c r="C7" s="12">
        <v>0</v>
      </c>
      <c r="D7" s="9"/>
      <c r="E7" s="9"/>
      <c r="F7" s="25">
        <v>10</v>
      </c>
      <c r="G7" s="9"/>
      <c r="H7" s="9"/>
      <c r="I7" s="92">
        <f>+F7*7*185</f>
        <v>12950</v>
      </c>
    </row>
    <row r="8" spans="1:10" ht="15.6">
      <c r="B8" s="9"/>
      <c r="C8" s="12">
        <v>1</v>
      </c>
      <c r="D8" s="9"/>
      <c r="E8" s="9"/>
      <c r="F8" s="25">
        <v>10.1</v>
      </c>
      <c r="G8" s="9"/>
      <c r="H8" s="9"/>
      <c r="I8" s="92">
        <f t="shared" ref="I8:I38" si="0">+F8*7*185</f>
        <v>13079.5</v>
      </c>
    </row>
    <row r="9" spans="1:10" ht="15.6">
      <c r="B9" s="9"/>
      <c r="C9" s="12">
        <v>2</v>
      </c>
      <c r="D9" s="9"/>
      <c r="E9" s="9"/>
      <c r="F9" s="25">
        <v>10.199999999999999</v>
      </c>
      <c r="G9" s="9"/>
      <c r="H9" s="9"/>
      <c r="I9" s="92">
        <f t="shared" si="0"/>
        <v>13208.999999999998</v>
      </c>
    </row>
    <row r="10" spans="1:10" ht="15.6">
      <c r="B10" s="9"/>
      <c r="C10" s="12">
        <v>3</v>
      </c>
      <c r="D10" s="9"/>
      <c r="E10" s="9"/>
      <c r="F10" s="25">
        <v>10.3</v>
      </c>
      <c r="G10" s="9"/>
      <c r="H10" s="9"/>
      <c r="I10" s="92">
        <f t="shared" si="0"/>
        <v>13338.500000000002</v>
      </c>
    </row>
    <row r="11" spans="1:10" ht="15.6">
      <c r="B11" s="9"/>
      <c r="C11" s="12">
        <v>4</v>
      </c>
      <c r="D11" s="9"/>
      <c r="E11" s="9"/>
      <c r="F11" s="25">
        <v>10.4</v>
      </c>
      <c r="G11" s="9"/>
      <c r="H11" s="9"/>
      <c r="I11" s="92">
        <f t="shared" si="0"/>
        <v>13468</v>
      </c>
    </row>
    <row r="12" spans="1:10" ht="15.6">
      <c r="B12" s="9"/>
      <c r="C12" s="12">
        <v>5</v>
      </c>
      <c r="D12" s="9"/>
      <c r="E12" s="9"/>
      <c r="F12" s="25">
        <v>10.5</v>
      </c>
      <c r="G12" s="9"/>
      <c r="H12" s="9"/>
      <c r="I12" s="92">
        <f t="shared" si="0"/>
        <v>13597.5</v>
      </c>
    </row>
    <row r="13" spans="1:10" ht="15.6">
      <c r="B13" s="9"/>
      <c r="C13" s="12">
        <v>6</v>
      </c>
      <c r="D13" s="9"/>
      <c r="E13" s="9"/>
      <c r="F13" s="25">
        <v>10.6</v>
      </c>
      <c r="G13" s="9"/>
      <c r="H13" s="9"/>
      <c r="I13" s="92">
        <f t="shared" si="0"/>
        <v>13727</v>
      </c>
    </row>
    <row r="14" spans="1:10" ht="15.6">
      <c r="B14" s="9"/>
      <c r="C14" s="12">
        <v>7</v>
      </c>
      <c r="D14" s="9"/>
      <c r="E14" s="9"/>
      <c r="F14" s="25">
        <v>10.7</v>
      </c>
      <c r="G14" s="9"/>
      <c r="H14" s="9"/>
      <c r="I14" s="92">
        <f t="shared" si="0"/>
        <v>13856.499999999998</v>
      </c>
    </row>
    <row r="15" spans="1:10" ht="15.6">
      <c r="B15" s="9"/>
      <c r="C15" s="12">
        <v>8</v>
      </c>
      <c r="D15" s="9"/>
      <c r="E15" s="9"/>
      <c r="F15" s="25">
        <v>10.8</v>
      </c>
      <c r="G15" s="9"/>
      <c r="H15" s="9"/>
      <c r="I15" s="92">
        <f t="shared" si="0"/>
        <v>13986.000000000002</v>
      </c>
    </row>
    <row r="16" spans="1:10" ht="15.6">
      <c r="B16" s="9"/>
      <c r="C16" s="12">
        <v>9</v>
      </c>
      <c r="D16" s="9"/>
      <c r="E16" s="9"/>
      <c r="F16" s="25">
        <v>10.9</v>
      </c>
      <c r="G16" s="9"/>
      <c r="H16" s="9"/>
      <c r="I16" s="92">
        <f t="shared" si="0"/>
        <v>14115.5</v>
      </c>
    </row>
    <row r="17" spans="2:9" ht="15.6">
      <c r="B17" s="9"/>
      <c r="C17" s="12">
        <v>10</v>
      </c>
      <c r="D17" s="9"/>
      <c r="E17" s="9"/>
      <c r="F17" s="25">
        <v>11</v>
      </c>
      <c r="G17" s="9"/>
      <c r="H17" s="9"/>
      <c r="I17" s="92">
        <f t="shared" si="0"/>
        <v>14245</v>
      </c>
    </row>
    <row r="18" spans="2:9" ht="15.6">
      <c r="B18" s="9"/>
      <c r="C18" s="12">
        <v>11</v>
      </c>
      <c r="D18" s="9"/>
      <c r="E18" s="9"/>
      <c r="F18" s="25">
        <v>11.1</v>
      </c>
      <c r="G18" s="9"/>
      <c r="H18" s="9"/>
      <c r="I18" s="92">
        <f t="shared" si="0"/>
        <v>14374.5</v>
      </c>
    </row>
    <row r="19" spans="2:9" ht="15.6">
      <c r="B19" s="9"/>
      <c r="C19" s="12">
        <v>12</v>
      </c>
      <c r="D19" s="9"/>
      <c r="E19" s="9"/>
      <c r="F19" s="25">
        <v>11.2</v>
      </c>
      <c r="G19" s="9"/>
      <c r="H19" s="9"/>
      <c r="I19" s="92">
        <f t="shared" si="0"/>
        <v>14503.999999999998</v>
      </c>
    </row>
    <row r="20" spans="2:9" ht="15.6">
      <c r="B20" s="9"/>
      <c r="C20" s="12">
        <v>13</v>
      </c>
      <c r="D20" s="9"/>
      <c r="E20" s="9"/>
      <c r="F20" s="25">
        <v>11.3</v>
      </c>
      <c r="G20" s="9"/>
      <c r="H20" s="9"/>
      <c r="I20" s="92">
        <f t="shared" si="0"/>
        <v>14633.500000000002</v>
      </c>
    </row>
    <row r="21" spans="2:9" ht="15.6">
      <c r="B21" s="9"/>
      <c r="C21" s="12">
        <v>14</v>
      </c>
      <c r="D21" s="9"/>
      <c r="E21" s="9"/>
      <c r="F21" s="25">
        <v>11.4</v>
      </c>
      <c r="G21" s="9"/>
      <c r="H21" s="9"/>
      <c r="I21" s="92">
        <f t="shared" si="0"/>
        <v>14763</v>
      </c>
    </row>
    <row r="22" spans="2:9" ht="15.6">
      <c r="B22" s="9"/>
      <c r="C22" s="12">
        <v>15</v>
      </c>
      <c r="D22" s="9"/>
      <c r="E22" s="9"/>
      <c r="F22" s="25">
        <v>11.5875</v>
      </c>
      <c r="G22" s="9"/>
      <c r="H22" s="9"/>
      <c r="I22" s="92">
        <f t="shared" si="0"/>
        <v>15005.8125</v>
      </c>
    </row>
    <row r="23" spans="2:9" ht="15.6">
      <c r="B23" s="9"/>
      <c r="C23" s="12">
        <v>16</v>
      </c>
      <c r="D23" s="9"/>
      <c r="E23" s="9"/>
      <c r="F23" s="25">
        <v>11.7935</v>
      </c>
      <c r="G23" s="9"/>
      <c r="H23" s="9"/>
      <c r="I23" s="92">
        <f t="shared" si="0"/>
        <v>15272.5825</v>
      </c>
    </row>
    <row r="24" spans="2:9" ht="15.6">
      <c r="B24" s="9"/>
      <c r="C24" s="12">
        <v>17</v>
      </c>
      <c r="D24" s="9"/>
      <c r="E24" s="9"/>
      <c r="F24" s="25">
        <v>12.030400000000002</v>
      </c>
      <c r="G24" s="9"/>
      <c r="H24" s="9"/>
      <c r="I24" s="92">
        <f t="shared" si="0"/>
        <v>15579.368000000002</v>
      </c>
    </row>
    <row r="25" spans="2:9" ht="15.6">
      <c r="B25" s="9"/>
      <c r="C25" s="12">
        <v>18</v>
      </c>
      <c r="D25" s="9"/>
      <c r="E25" s="9"/>
      <c r="F25" s="25">
        <v>12.236400000000001</v>
      </c>
      <c r="G25" s="9"/>
      <c r="H25" s="9"/>
      <c r="I25" s="92">
        <f t="shared" si="0"/>
        <v>15846.138000000001</v>
      </c>
    </row>
    <row r="26" spans="2:9" ht="15.6">
      <c r="B26" s="9"/>
      <c r="C26" s="12">
        <v>19</v>
      </c>
      <c r="D26" s="9"/>
      <c r="E26" s="9"/>
      <c r="F26" s="25">
        <v>12.3188</v>
      </c>
      <c r="G26" s="9"/>
      <c r="H26" s="9"/>
      <c r="I26" s="92">
        <f t="shared" si="0"/>
        <v>15952.846</v>
      </c>
    </row>
    <row r="27" spans="2:9" ht="15.6">
      <c r="B27" s="9"/>
      <c r="C27" s="12">
        <v>20</v>
      </c>
      <c r="D27" s="9"/>
      <c r="E27" s="9"/>
      <c r="F27" s="25">
        <v>12.4115</v>
      </c>
      <c r="G27" s="9"/>
      <c r="H27" s="9"/>
      <c r="I27" s="92">
        <f t="shared" si="0"/>
        <v>16072.8925</v>
      </c>
    </row>
    <row r="28" spans="2:9" ht="15.6">
      <c r="B28" s="9"/>
      <c r="C28" s="12">
        <v>21</v>
      </c>
      <c r="D28" s="9"/>
      <c r="E28" s="9"/>
      <c r="F28" s="25">
        <v>12.9986</v>
      </c>
      <c r="G28" s="9"/>
      <c r="H28" s="9"/>
      <c r="I28" s="92">
        <f t="shared" si="0"/>
        <v>16833.187000000002</v>
      </c>
    </row>
    <row r="29" spans="2:9" ht="15.6">
      <c r="B29" s="9"/>
      <c r="C29" s="12">
        <v>22</v>
      </c>
      <c r="D29" s="9"/>
      <c r="E29" s="9"/>
      <c r="F29" s="25">
        <v>13.307600000000003</v>
      </c>
      <c r="G29" s="9"/>
      <c r="H29" s="9"/>
      <c r="I29" s="92">
        <f t="shared" si="0"/>
        <v>17233.342000000001</v>
      </c>
    </row>
    <row r="30" spans="2:9" ht="15.6">
      <c r="B30" s="15"/>
      <c r="C30" s="15">
        <v>23</v>
      </c>
      <c r="D30" s="15"/>
      <c r="E30" s="27"/>
      <c r="F30" s="25">
        <v>13.544500000000001</v>
      </c>
      <c r="G30" s="9"/>
      <c r="H30" s="9"/>
      <c r="I30" s="92">
        <f t="shared" si="0"/>
        <v>17540.127500000002</v>
      </c>
    </row>
    <row r="31" spans="2:9" ht="15.6">
      <c r="B31" s="9"/>
      <c r="C31" s="15">
        <v>24</v>
      </c>
      <c r="D31" s="9"/>
      <c r="E31" s="9"/>
      <c r="F31" s="25">
        <v>13.946200000000001</v>
      </c>
      <c r="G31" s="9"/>
      <c r="H31" s="9"/>
      <c r="I31" s="92">
        <f t="shared" si="0"/>
        <v>18060.329000000002</v>
      </c>
    </row>
    <row r="32" spans="2:9" ht="15.6">
      <c r="B32" s="9"/>
      <c r="C32" s="15">
        <v>25</v>
      </c>
      <c r="D32" s="9"/>
      <c r="E32" s="9"/>
      <c r="F32" s="25">
        <v>14.069800000000001</v>
      </c>
      <c r="G32" s="9"/>
      <c r="H32" s="9"/>
      <c r="I32" s="92">
        <f t="shared" si="0"/>
        <v>18220.391</v>
      </c>
    </row>
    <row r="33" spans="1:10" ht="15.6">
      <c r="B33" s="9"/>
      <c r="C33" s="15">
        <v>26</v>
      </c>
      <c r="D33" s="9"/>
      <c r="E33" s="9"/>
      <c r="F33" s="25">
        <v>14.234600000000002</v>
      </c>
      <c r="G33" s="9"/>
      <c r="H33" s="9"/>
      <c r="I33" s="92">
        <f t="shared" si="0"/>
        <v>18433.807000000004</v>
      </c>
    </row>
    <row r="34" spans="1:10" ht="15.6">
      <c r="B34" s="9"/>
      <c r="C34" s="15">
        <v>27</v>
      </c>
      <c r="D34" s="9"/>
      <c r="E34" s="9"/>
      <c r="F34" s="25">
        <v>14.409700000000001</v>
      </c>
      <c r="G34" s="9"/>
      <c r="H34" s="9"/>
      <c r="I34" s="92">
        <f t="shared" si="0"/>
        <v>18660.5615</v>
      </c>
    </row>
    <row r="35" spans="1:10" ht="15.6">
      <c r="B35" s="9"/>
      <c r="C35" s="15">
        <v>28</v>
      </c>
      <c r="D35" s="9"/>
      <c r="E35" s="9"/>
      <c r="F35" s="25">
        <v>14.584800000000001</v>
      </c>
      <c r="G35" s="9"/>
      <c r="H35" s="9"/>
      <c r="I35" s="92">
        <f t="shared" si="0"/>
        <v>18887.316000000003</v>
      </c>
    </row>
    <row r="36" spans="1:10" ht="15.6">
      <c r="B36" s="9"/>
      <c r="C36" s="15">
        <v>29</v>
      </c>
      <c r="D36" s="9"/>
      <c r="E36" s="9"/>
      <c r="F36" s="25">
        <v>14.759899999999998</v>
      </c>
      <c r="G36" s="9"/>
      <c r="H36" s="9"/>
      <c r="I36" s="92">
        <f t="shared" si="0"/>
        <v>19114.070499999998</v>
      </c>
    </row>
    <row r="37" spans="1:10" ht="15.6">
      <c r="B37" s="9"/>
      <c r="C37" s="15">
        <v>30</v>
      </c>
      <c r="D37" s="9"/>
      <c r="E37" s="9"/>
      <c r="F37" s="25">
        <v>14.935</v>
      </c>
      <c r="G37" s="9"/>
      <c r="H37" s="9"/>
      <c r="I37" s="92">
        <f t="shared" si="0"/>
        <v>19340.825000000001</v>
      </c>
    </row>
    <row r="38" spans="1:10" ht="15.6">
      <c r="B38" s="9"/>
      <c r="C38" s="12" t="s">
        <v>83</v>
      </c>
      <c r="D38" s="9"/>
      <c r="E38" s="9"/>
      <c r="F38" s="25">
        <v>15.450000000000001</v>
      </c>
      <c r="G38" s="9"/>
      <c r="H38" s="9"/>
      <c r="I38" s="92">
        <f t="shared" si="0"/>
        <v>20007.75</v>
      </c>
    </row>
    <row r="39" spans="1:10" ht="15.6">
      <c r="B39" s="32"/>
      <c r="C39" s="32"/>
      <c r="D39" s="32"/>
      <c r="E39" s="32"/>
      <c r="F39" s="37" t="s">
        <v>9</v>
      </c>
      <c r="G39" s="32"/>
      <c r="H39" s="32"/>
      <c r="I39" s="32"/>
      <c r="J39" s="38"/>
    </row>
    <row r="40" spans="1:10">
      <c r="B40" s="21"/>
      <c r="C40" s="21"/>
      <c r="D40" s="21"/>
      <c r="E40" s="21"/>
      <c r="F40" s="21"/>
      <c r="G40" s="21"/>
      <c r="H40" s="21"/>
      <c r="I40" s="21"/>
      <c r="J40" s="21"/>
    </row>
    <row r="41" spans="1:10">
      <c r="A41" s="127" t="s">
        <v>79</v>
      </c>
      <c r="B41" s="127"/>
      <c r="C41" s="127"/>
      <c r="D41" s="127"/>
      <c r="E41" s="127"/>
      <c r="F41" s="127"/>
      <c r="G41" s="127"/>
      <c r="H41" s="127"/>
      <c r="I41" s="127"/>
      <c r="J41" s="127"/>
    </row>
    <row r="42" spans="1:10">
      <c r="B42" s="21"/>
      <c r="C42" s="21"/>
      <c r="D42" s="21"/>
      <c r="E42" s="21"/>
      <c r="F42" s="21"/>
      <c r="G42" s="21"/>
      <c r="H42" s="21"/>
      <c r="I42" s="21"/>
      <c r="J42" s="21"/>
    </row>
    <row r="43" spans="1:10" ht="15.6">
      <c r="B43" s="16" t="s">
        <v>9</v>
      </c>
      <c r="C43" s="27"/>
      <c r="D43" s="27"/>
      <c r="E43" s="27"/>
      <c r="F43" s="27"/>
      <c r="G43" s="27"/>
      <c r="H43" s="27"/>
      <c r="I43" s="27"/>
      <c r="J43" s="27"/>
    </row>
    <row r="44" spans="1:10" ht="15.6">
      <c r="B44" s="16" t="s">
        <v>9</v>
      </c>
      <c r="C44" s="27"/>
      <c r="D44" s="27"/>
      <c r="E44" s="27"/>
      <c r="F44" s="27"/>
      <c r="G44" s="27"/>
      <c r="H44" s="27"/>
      <c r="I44" s="27"/>
      <c r="J44" s="27"/>
    </row>
    <row r="45" spans="1:10" ht="15.6">
      <c r="B45" s="16" t="s">
        <v>9</v>
      </c>
      <c r="C45" s="27"/>
      <c r="D45" s="27"/>
      <c r="E45" s="27"/>
      <c r="F45" s="27"/>
      <c r="G45" s="27"/>
      <c r="H45" s="27"/>
      <c r="I45" s="27"/>
      <c r="J45" s="27"/>
    </row>
    <row r="46" spans="1:10" ht="13.8">
      <c r="B46" s="16" t="s">
        <v>9</v>
      </c>
      <c r="C46" s="21"/>
      <c r="D46" s="21"/>
      <c r="E46" s="21"/>
      <c r="F46" s="21"/>
      <c r="G46" s="21"/>
      <c r="H46" s="21"/>
      <c r="I46" s="21"/>
      <c r="J46" s="21"/>
    </row>
  </sheetData>
  <mergeCells count="4">
    <mergeCell ref="A1:J1"/>
    <mergeCell ref="A2:J2"/>
    <mergeCell ref="A3:J3"/>
    <mergeCell ref="A41:J41"/>
  </mergeCells>
  <phoneticPr fontId="0" type="noConversion"/>
  <pageMargins left="0.75" right="0.75" top="0.75" bottom="0.25" header="0.25" footer="0.25"/>
  <pageSetup scale="9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46"/>
  <sheetViews>
    <sheetView workbookViewId="0">
      <selection activeCell="Q14" sqref="Q14"/>
    </sheetView>
  </sheetViews>
  <sheetFormatPr defaultRowHeight="13.2"/>
  <cols>
    <col min="9" max="9" width="11.6640625" customWidth="1"/>
    <col min="10" max="10" width="10.109375" customWidth="1"/>
    <col min="12" max="12" width="10.6640625" customWidth="1"/>
  </cols>
  <sheetData>
    <row r="1" spans="1:10" ht="15.6">
      <c r="A1" s="126" t="s">
        <v>81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ht="15.6">
      <c r="A2" s="126" t="s">
        <v>252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0" ht="15.6">
      <c r="A3" s="126" t="s">
        <v>9</v>
      </c>
      <c r="B3" s="126"/>
      <c r="C3" s="126"/>
      <c r="D3" s="126"/>
      <c r="E3" s="126"/>
      <c r="F3" s="126"/>
      <c r="G3" s="126"/>
      <c r="H3" s="126"/>
      <c r="I3" s="126"/>
      <c r="J3" s="126"/>
    </row>
    <row r="4" spans="1:10" ht="15.6">
      <c r="B4" s="9"/>
      <c r="C4" s="9"/>
      <c r="D4" s="9"/>
      <c r="E4" s="9"/>
      <c r="F4" s="9"/>
      <c r="G4" s="9"/>
      <c r="H4" s="9"/>
      <c r="I4" s="9"/>
    </row>
    <row r="5" spans="1:10" ht="15.6">
      <c r="B5" s="9"/>
      <c r="C5" s="9"/>
      <c r="D5" s="9"/>
      <c r="E5" s="9"/>
      <c r="F5" s="9"/>
      <c r="G5" s="9"/>
      <c r="H5" s="9"/>
      <c r="I5" s="9"/>
      <c r="J5" s="32"/>
    </row>
    <row r="6" spans="1:10" ht="15.6">
      <c r="B6" s="33"/>
      <c r="C6" s="34" t="s">
        <v>24</v>
      </c>
      <c r="D6" s="33"/>
      <c r="E6" s="33"/>
      <c r="F6" s="35" t="s">
        <v>25</v>
      </c>
      <c r="G6" s="33"/>
      <c r="H6" s="33"/>
      <c r="I6" s="34" t="s">
        <v>85</v>
      </c>
      <c r="J6" s="32"/>
    </row>
    <row r="7" spans="1:10" ht="15.6">
      <c r="B7" s="9"/>
      <c r="C7" s="12">
        <v>0</v>
      </c>
      <c r="D7" s="9"/>
      <c r="E7" s="9"/>
      <c r="F7" s="25">
        <v>11</v>
      </c>
      <c r="G7" s="36"/>
      <c r="H7" s="9"/>
      <c r="I7" s="92">
        <f>+F7*8*185</f>
        <v>16280</v>
      </c>
    </row>
    <row r="8" spans="1:10" ht="15.6">
      <c r="B8" s="9"/>
      <c r="C8" s="12">
        <v>1</v>
      </c>
      <c r="D8" s="9"/>
      <c r="E8" s="9"/>
      <c r="F8" s="25">
        <v>11.1</v>
      </c>
      <c r="G8" s="36"/>
      <c r="H8" s="9"/>
      <c r="I8" s="92">
        <f t="shared" ref="I8:I38" si="0">+F8*8*185</f>
        <v>16428</v>
      </c>
    </row>
    <row r="9" spans="1:10" ht="15.6">
      <c r="B9" s="9"/>
      <c r="C9" s="12">
        <v>2</v>
      </c>
      <c r="D9" s="9"/>
      <c r="E9" s="9"/>
      <c r="F9" s="25">
        <v>11.2</v>
      </c>
      <c r="G9" s="36"/>
      <c r="H9" s="9"/>
      <c r="I9" s="92">
        <f t="shared" si="0"/>
        <v>16576</v>
      </c>
    </row>
    <row r="10" spans="1:10" ht="15.6">
      <c r="B10" s="9"/>
      <c r="C10" s="12">
        <v>3</v>
      </c>
      <c r="D10" s="9"/>
      <c r="E10" s="9"/>
      <c r="F10" s="25">
        <v>11.3</v>
      </c>
      <c r="G10" s="36"/>
      <c r="H10" s="9"/>
      <c r="I10" s="92">
        <f t="shared" si="0"/>
        <v>16724</v>
      </c>
    </row>
    <row r="11" spans="1:10" ht="15.6">
      <c r="B11" s="9"/>
      <c r="C11" s="12">
        <v>4</v>
      </c>
      <c r="D11" s="9"/>
      <c r="E11" s="9"/>
      <c r="F11" s="25">
        <v>11.4</v>
      </c>
      <c r="G11" s="36"/>
      <c r="H11" s="9"/>
      <c r="I11" s="92">
        <f t="shared" si="0"/>
        <v>16872</v>
      </c>
    </row>
    <row r="12" spans="1:10" ht="15.6">
      <c r="B12" s="9"/>
      <c r="C12" s="12">
        <v>5</v>
      </c>
      <c r="D12" s="9"/>
      <c r="E12" s="9"/>
      <c r="F12" s="25">
        <v>11.5</v>
      </c>
      <c r="G12" s="36"/>
      <c r="H12" s="9"/>
      <c r="I12" s="92">
        <f t="shared" si="0"/>
        <v>17020</v>
      </c>
    </row>
    <row r="13" spans="1:10" ht="15.6">
      <c r="B13" s="9"/>
      <c r="C13" s="12">
        <v>6</v>
      </c>
      <c r="D13" s="9"/>
      <c r="E13" s="9"/>
      <c r="F13" s="25">
        <v>11.6</v>
      </c>
      <c r="G13" s="36"/>
      <c r="H13" s="9"/>
      <c r="I13" s="92">
        <f t="shared" si="0"/>
        <v>17168</v>
      </c>
    </row>
    <row r="14" spans="1:10" ht="15.6">
      <c r="B14" s="9"/>
      <c r="C14" s="12">
        <v>7</v>
      </c>
      <c r="D14" s="9"/>
      <c r="E14" s="9"/>
      <c r="F14" s="25">
        <v>11.7</v>
      </c>
      <c r="G14" s="36"/>
      <c r="H14" s="9"/>
      <c r="I14" s="92">
        <f t="shared" si="0"/>
        <v>17316</v>
      </c>
    </row>
    <row r="15" spans="1:10" ht="15.6">
      <c r="B15" s="9"/>
      <c r="C15" s="12">
        <v>8</v>
      </c>
      <c r="D15" s="9"/>
      <c r="E15" s="9"/>
      <c r="F15" s="25">
        <v>11.8</v>
      </c>
      <c r="G15" s="36"/>
      <c r="H15" s="9"/>
      <c r="I15" s="92">
        <f t="shared" si="0"/>
        <v>17464</v>
      </c>
    </row>
    <row r="16" spans="1:10" ht="15.6">
      <c r="B16" s="9"/>
      <c r="C16" s="12">
        <v>9</v>
      </c>
      <c r="D16" s="9"/>
      <c r="E16" s="9"/>
      <c r="F16" s="25">
        <v>11.9</v>
      </c>
      <c r="G16" s="36"/>
      <c r="H16" s="9"/>
      <c r="I16" s="92">
        <f t="shared" si="0"/>
        <v>17612</v>
      </c>
    </row>
    <row r="17" spans="2:9" ht="15.6">
      <c r="B17" s="9"/>
      <c r="C17" s="12">
        <v>10</v>
      </c>
      <c r="D17" s="9"/>
      <c r="E17" s="9"/>
      <c r="F17" s="25">
        <v>12</v>
      </c>
      <c r="G17" s="36"/>
      <c r="H17" s="9"/>
      <c r="I17" s="92">
        <f t="shared" si="0"/>
        <v>17760</v>
      </c>
    </row>
    <row r="18" spans="2:9" ht="15.6">
      <c r="B18" s="9"/>
      <c r="C18" s="12">
        <v>11</v>
      </c>
      <c r="D18" s="9"/>
      <c r="E18" s="9"/>
      <c r="F18" s="25">
        <v>12.1</v>
      </c>
      <c r="G18" s="36"/>
      <c r="H18" s="9"/>
      <c r="I18" s="92">
        <f t="shared" si="0"/>
        <v>17908</v>
      </c>
    </row>
    <row r="19" spans="2:9" ht="15.6">
      <c r="B19" s="9"/>
      <c r="C19" s="12">
        <v>12</v>
      </c>
      <c r="D19" s="9"/>
      <c r="E19" s="9"/>
      <c r="F19" s="25">
        <v>12.2</v>
      </c>
      <c r="G19" s="36"/>
      <c r="H19" s="9"/>
      <c r="I19" s="92">
        <f t="shared" si="0"/>
        <v>18056</v>
      </c>
    </row>
    <row r="20" spans="2:9" ht="15.6">
      <c r="B20" s="9"/>
      <c r="C20" s="12">
        <v>13</v>
      </c>
      <c r="D20" s="9"/>
      <c r="E20" s="9"/>
      <c r="F20" s="25">
        <v>12.3</v>
      </c>
      <c r="G20" s="36"/>
      <c r="H20" s="9"/>
      <c r="I20" s="92">
        <f t="shared" si="0"/>
        <v>18204</v>
      </c>
    </row>
    <row r="21" spans="2:9" ht="15.6">
      <c r="B21" s="9"/>
      <c r="C21" s="12">
        <v>14</v>
      </c>
      <c r="D21" s="9"/>
      <c r="E21" s="9"/>
      <c r="F21" s="25">
        <v>12.4</v>
      </c>
      <c r="G21" s="36"/>
      <c r="H21" s="9"/>
      <c r="I21" s="92">
        <f t="shared" si="0"/>
        <v>18352</v>
      </c>
    </row>
    <row r="22" spans="2:9" ht="15.6">
      <c r="B22" s="9"/>
      <c r="C22" s="12">
        <v>15</v>
      </c>
      <c r="D22" s="9"/>
      <c r="E22" s="9"/>
      <c r="F22" s="25">
        <v>12.5875</v>
      </c>
      <c r="G22" s="36"/>
      <c r="H22" s="9"/>
      <c r="I22" s="92">
        <f t="shared" si="0"/>
        <v>18629.5</v>
      </c>
    </row>
    <row r="23" spans="2:9" ht="15.6">
      <c r="B23" s="9"/>
      <c r="C23" s="12">
        <v>16</v>
      </c>
      <c r="D23" s="9"/>
      <c r="E23" s="9"/>
      <c r="F23" s="25">
        <v>12.7935</v>
      </c>
      <c r="G23" s="36"/>
      <c r="H23" s="9"/>
      <c r="I23" s="92">
        <f t="shared" si="0"/>
        <v>18934.38</v>
      </c>
    </row>
    <row r="24" spans="2:9" ht="15.6">
      <c r="B24" s="9"/>
      <c r="C24" s="12">
        <v>17</v>
      </c>
      <c r="D24" s="9"/>
      <c r="E24" s="9"/>
      <c r="F24" s="25">
        <v>13.030400000000002</v>
      </c>
      <c r="G24" s="36"/>
      <c r="H24" s="9"/>
      <c r="I24" s="92">
        <f t="shared" si="0"/>
        <v>19284.992000000002</v>
      </c>
    </row>
    <row r="25" spans="2:9" ht="15.6">
      <c r="B25" s="9"/>
      <c r="C25" s="12">
        <v>18</v>
      </c>
      <c r="D25" s="9"/>
      <c r="E25" s="9"/>
      <c r="F25" s="25">
        <v>13.236400000000001</v>
      </c>
      <c r="G25" s="36"/>
      <c r="H25" s="9"/>
      <c r="I25" s="92">
        <f t="shared" si="0"/>
        <v>19589.872000000003</v>
      </c>
    </row>
    <row r="26" spans="2:9" ht="15.6">
      <c r="B26" s="9"/>
      <c r="C26" s="12">
        <v>19</v>
      </c>
      <c r="D26" s="9"/>
      <c r="E26" s="9"/>
      <c r="F26" s="25">
        <v>13.3188</v>
      </c>
      <c r="G26" s="36"/>
      <c r="H26" s="9"/>
      <c r="I26" s="92">
        <f t="shared" si="0"/>
        <v>19711.824000000001</v>
      </c>
    </row>
    <row r="27" spans="2:9" ht="15.6">
      <c r="B27" s="9"/>
      <c r="C27" s="12">
        <v>20</v>
      </c>
      <c r="D27" s="9"/>
      <c r="E27" s="9"/>
      <c r="F27" s="25">
        <v>13.4115</v>
      </c>
      <c r="G27" s="36"/>
      <c r="H27" s="9"/>
      <c r="I27" s="92">
        <f t="shared" si="0"/>
        <v>19849.02</v>
      </c>
    </row>
    <row r="28" spans="2:9" ht="15.6">
      <c r="B28" s="9"/>
      <c r="C28" s="12">
        <v>21</v>
      </c>
      <c r="D28" s="9"/>
      <c r="E28" s="9"/>
      <c r="F28" s="25">
        <v>13.9986</v>
      </c>
      <c r="G28" s="36"/>
      <c r="H28" s="9"/>
      <c r="I28" s="92">
        <f t="shared" si="0"/>
        <v>20717.928</v>
      </c>
    </row>
    <row r="29" spans="2:9" ht="15.6">
      <c r="B29" s="9"/>
      <c r="C29" s="12">
        <v>22</v>
      </c>
      <c r="D29" s="9"/>
      <c r="E29" s="9"/>
      <c r="F29" s="25">
        <v>14.307600000000003</v>
      </c>
      <c r="G29" s="36"/>
      <c r="H29" s="9"/>
      <c r="I29" s="92">
        <f t="shared" si="0"/>
        <v>21175.248000000003</v>
      </c>
    </row>
    <row r="30" spans="2:9" ht="15.6">
      <c r="B30" s="15"/>
      <c r="C30" s="15">
        <v>23</v>
      </c>
      <c r="D30" s="15"/>
      <c r="E30" s="27"/>
      <c r="F30" s="25">
        <v>14.544500000000001</v>
      </c>
      <c r="G30" s="36"/>
      <c r="H30" s="9"/>
      <c r="I30" s="92">
        <f t="shared" si="0"/>
        <v>21525.86</v>
      </c>
    </row>
    <row r="31" spans="2:9" ht="15.6">
      <c r="B31" s="9"/>
      <c r="C31" s="15">
        <v>24</v>
      </c>
      <c r="D31" s="9"/>
      <c r="E31" s="9"/>
      <c r="F31" s="25">
        <v>14.946200000000001</v>
      </c>
      <c r="G31" s="36"/>
      <c r="H31" s="9"/>
      <c r="I31" s="92">
        <f t="shared" si="0"/>
        <v>22120.376</v>
      </c>
    </row>
    <row r="32" spans="2:9" ht="15.6">
      <c r="B32" s="9"/>
      <c r="C32" s="15">
        <v>25</v>
      </c>
      <c r="D32" s="9"/>
      <c r="E32" s="9"/>
      <c r="F32" s="25">
        <v>15.069800000000001</v>
      </c>
      <c r="G32" s="36"/>
      <c r="H32" s="9"/>
      <c r="I32" s="92">
        <f t="shared" si="0"/>
        <v>22303.304</v>
      </c>
    </row>
    <row r="33" spans="1:10" ht="15.6">
      <c r="B33" s="9"/>
      <c r="C33" s="15">
        <v>26</v>
      </c>
      <c r="D33" s="9"/>
      <c r="E33" s="9"/>
      <c r="F33" s="25">
        <v>15.234600000000002</v>
      </c>
      <c r="G33" s="36"/>
      <c r="H33" s="9"/>
      <c r="I33" s="92">
        <f t="shared" si="0"/>
        <v>22547.208000000002</v>
      </c>
    </row>
    <row r="34" spans="1:10" ht="15.6">
      <c r="B34" s="9"/>
      <c r="C34" s="15">
        <v>27</v>
      </c>
      <c r="D34" s="9"/>
      <c r="E34" s="9"/>
      <c r="F34" s="25">
        <v>15.409700000000001</v>
      </c>
      <c r="G34" s="36"/>
      <c r="H34" s="9"/>
      <c r="I34" s="92">
        <f t="shared" si="0"/>
        <v>22806.356</v>
      </c>
    </row>
    <row r="35" spans="1:10" ht="15.6">
      <c r="B35" s="9"/>
      <c r="C35" s="15">
        <v>28</v>
      </c>
      <c r="D35" s="9"/>
      <c r="E35" s="9"/>
      <c r="F35" s="25">
        <v>15.584800000000001</v>
      </c>
      <c r="G35" s="36"/>
      <c r="H35" s="9"/>
      <c r="I35" s="92">
        <f t="shared" si="0"/>
        <v>23065.504000000001</v>
      </c>
    </row>
    <row r="36" spans="1:10" ht="15.6">
      <c r="B36" s="9"/>
      <c r="C36" s="15">
        <v>29</v>
      </c>
      <c r="D36" s="9"/>
      <c r="E36" s="9"/>
      <c r="F36" s="25">
        <v>15.759899999999998</v>
      </c>
      <c r="G36" s="36"/>
      <c r="H36" s="9"/>
      <c r="I36" s="92">
        <f t="shared" si="0"/>
        <v>23324.651999999998</v>
      </c>
    </row>
    <row r="37" spans="1:10" ht="15.6">
      <c r="B37" s="9"/>
      <c r="C37" s="15">
        <v>30</v>
      </c>
      <c r="D37" s="9"/>
      <c r="E37" s="9"/>
      <c r="F37" s="25">
        <v>15.935</v>
      </c>
      <c r="G37" s="36"/>
      <c r="H37" s="9"/>
      <c r="I37" s="92">
        <f t="shared" si="0"/>
        <v>23583.8</v>
      </c>
    </row>
    <row r="38" spans="1:10" ht="15.6">
      <c r="B38" s="9"/>
      <c r="C38" s="12" t="s">
        <v>83</v>
      </c>
      <c r="D38" s="9"/>
      <c r="E38" s="9"/>
      <c r="F38" s="25">
        <v>16.450000000000003</v>
      </c>
      <c r="G38" s="36"/>
      <c r="H38" s="9"/>
      <c r="I38" s="92">
        <f t="shared" si="0"/>
        <v>24346.000000000004</v>
      </c>
    </row>
    <row r="39" spans="1:10" ht="15.6">
      <c r="B39" s="32"/>
      <c r="C39" s="32"/>
      <c r="D39" s="32"/>
      <c r="E39" s="32"/>
      <c r="F39" s="37" t="s">
        <v>9</v>
      </c>
      <c r="G39" s="32"/>
      <c r="H39" s="32"/>
      <c r="I39" s="32"/>
      <c r="J39" s="38"/>
    </row>
    <row r="40" spans="1:10">
      <c r="B40" s="21"/>
      <c r="C40" s="21"/>
      <c r="D40" s="21"/>
      <c r="E40" s="21"/>
      <c r="F40" s="21"/>
      <c r="G40" s="21"/>
      <c r="H40" s="21"/>
      <c r="I40" s="21"/>
      <c r="J40" s="21"/>
    </row>
    <row r="41" spans="1:10">
      <c r="A41" s="127" t="s">
        <v>250</v>
      </c>
      <c r="B41" s="127"/>
      <c r="C41" s="127"/>
      <c r="D41" s="127"/>
      <c r="E41" s="127"/>
      <c r="F41" s="127"/>
      <c r="G41" s="127"/>
      <c r="H41" s="127"/>
      <c r="I41" s="127"/>
      <c r="J41" s="127"/>
    </row>
    <row r="42" spans="1:10">
      <c r="B42" s="21"/>
      <c r="C42" s="21"/>
      <c r="D42" s="21"/>
      <c r="E42" s="21"/>
      <c r="F42" s="21"/>
      <c r="G42" s="21"/>
      <c r="H42" s="21"/>
      <c r="I42" s="21"/>
      <c r="J42" s="21"/>
    </row>
    <row r="43" spans="1:10" ht="15.6">
      <c r="B43" s="16" t="s">
        <v>9</v>
      </c>
      <c r="C43" s="27"/>
      <c r="D43" s="27"/>
      <c r="E43" s="27"/>
      <c r="F43" s="27"/>
      <c r="G43" s="27"/>
      <c r="H43" s="27"/>
      <c r="I43" s="27"/>
      <c r="J43" s="27"/>
    </row>
    <row r="44" spans="1:10" ht="15.6">
      <c r="B44" s="16" t="s">
        <v>9</v>
      </c>
      <c r="C44" s="27"/>
      <c r="D44" s="27"/>
      <c r="E44" s="27"/>
      <c r="F44" s="27"/>
      <c r="G44" s="27"/>
      <c r="H44" s="27"/>
      <c r="I44" s="27"/>
      <c r="J44" s="27"/>
    </row>
    <row r="45" spans="1:10" ht="15.6">
      <c r="B45" s="16" t="s">
        <v>9</v>
      </c>
      <c r="C45" s="27"/>
      <c r="D45" s="27"/>
      <c r="E45" s="27"/>
      <c r="F45" s="27"/>
      <c r="G45" s="27"/>
      <c r="H45" s="27"/>
      <c r="I45" s="27"/>
      <c r="J45" s="27"/>
    </row>
    <row r="46" spans="1:10" ht="13.8">
      <c r="B46" s="16" t="s">
        <v>9</v>
      </c>
      <c r="C46" s="21"/>
      <c r="D46" s="21"/>
      <c r="E46" s="21"/>
      <c r="F46" s="21"/>
      <c r="G46" s="21"/>
      <c r="H46" s="21"/>
      <c r="I46" s="21"/>
      <c r="J46" s="21"/>
    </row>
  </sheetData>
  <mergeCells count="4">
    <mergeCell ref="A1:J1"/>
    <mergeCell ref="A2:J2"/>
    <mergeCell ref="A3:J3"/>
    <mergeCell ref="A41:J41"/>
  </mergeCells>
  <pageMargins left="0.75" right="0.75" top="0.75" bottom="0.25" header="0.25" footer="0.25"/>
  <pageSetup scale="9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42"/>
  <sheetViews>
    <sheetView workbookViewId="0">
      <selection activeCell="A3" sqref="A3"/>
    </sheetView>
  </sheetViews>
  <sheetFormatPr defaultRowHeight="13.2"/>
  <cols>
    <col min="1" max="1" width="12.44140625" customWidth="1"/>
    <col min="7" max="7" width="11.88671875" customWidth="1"/>
  </cols>
  <sheetData>
    <row r="1" spans="1:8">
      <c r="A1" s="123" t="s">
        <v>81</v>
      </c>
      <c r="B1" s="123"/>
      <c r="C1" s="123"/>
      <c r="D1" s="123"/>
      <c r="E1" s="123"/>
      <c r="F1" s="123"/>
      <c r="G1" s="123"/>
      <c r="H1" s="123"/>
    </row>
    <row r="2" spans="1:8">
      <c r="A2" s="123" t="s">
        <v>238</v>
      </c>
      <c r="B2" s="123"/>
      <c r="C2" s="123"/>
      <c r="D2" s="123"/>
      <c r="E2" s="123"/>
      <c r="F2" s="123"/>
      <c r="G2" s="123"/>
      <c r="H2" s="123"/>
    </row>
    <row r="3" spans="1:8">
      <c r="A3" s="11"/>
      <c r="B3" s="11"/>
      <c r="C3" s="11"/>
      <c r="D3" s="11"/>
      <c r="E3" s="11"/>
      <c r="F3" s="11"/>
      <c r="G3" s="11"/>
      <c r="H3" s="11"/>
    </row>
    <row r="4" spans="1:8">
      <c r="G4" s="1" t="s">
        <v>23</v>
      </c>
    </row>
    <row r="5" spans="1:8">
      <c r="A5" s="42" t="s">
        <v>24</v>
      </c>
      <c r="B5" s="32"/>
      <c r="C5" s="42" t="s">
        <v>38</v>
      </c>
      <c r="D5" s="32"/>
      <c r="E5" s="42" t="s">
        <v>39</v>
      </c>
      <c r="F5" s="32"/>
      <c r="G5" s="42" t="s">
        <v>84</v>
      </c>
      <c r="H5" s="32"/>
    </row>
    <row r="6" spans="1:8" ht="15.6">
      <c r="A6" s="12">
        <v>0</v>
      </c>
      <c r="C6" s="25">
        <v>20</v>
      </c>
      <c r="E6" s="59">
        <f>+C6*7.5</f>
        <v>150</v>
      </c>
      <c r="G6" s="103">
        <v>28977</v>
      </c>
    </row>
    <row r="7" spans="1:8" ht="15.6">
      <c r="A7" s="12">
        <v>1</v>
      </c>
      <c r="C7" s="25">
        <f>+C6+0.25</f>
        <v>20.25</v>
      </c>
      <c r="E7" s="59">
        <f t="shared" ref="E7:E37" si="0">+C7*7.5</f>
        <v>151.875</v>
      </c>
      <c r="G7" s="103">
        <v>29338</v>
      </c>
    </row>
    <row r="8" spans="1:8" ht="15.6">
      <c r="A8" s="12">
        <v>2</v>
      </c>
      <c r="C8" s="25">
        <f t="shared" ref="C8:C37" si="1">+C7+0.25</f>
        <v>20.5</v>
      </c>
      <c r="E8" s="59">
        <f t="shared" si="0"/>
        <v>153.75</v>
      </c>
      <c r="G8" s="103">
        <v>29699</v>
      </c>
    </row>
    <row r="9" spans="1:8" ht="15.6">
      <c r="A9" s="12">
        <v>3</v>
      </c>
      <c r="C9" s="25">
        <f t="shared" si="1"/>
        <v>20.75</v>
      </c>
      <c r="E9" s="59">
        <f t="shared" si="0"/>
        <v>155.625</v>
      </c>
      <c r="G9" s="103">
        <v>30060</v>
      </c>
    </row>
    <row r="10" spans="1:8" ht="15.6">
      <c r="A10" s="12">
        <v>4</v>
      </c>
      <c r="C10" s="25">
        <f t="shared" si="1"/>
        <v>21</v>
      </c>
      <c r="E10" s="59">
        <f t="shared" si="0"/>
        <v>157.5</v>
      </c>
      <c r="G10" s="103">
        <v>30421</v>
      </c>
    </row>
    <row r="11" spans="1:8" ht="15.6">
      <c r="A11" s="12">
        <v>5</v>
      </c>
      <c r="C11" s="25">
        <f t="shared" si="1"/>
        <v>21.25</v>
      </c>
      <c r="E11" s="59">
        <f t="shared" si="0"/>
        <v>159.375</v>
      </c>
      <c r="G11" s="103">
        <v>30782</v>
      </c>
    </row>
    <row r="12" spans="1:8" ht="15.6">
      <c r="A12" s="12">
        <v>6</v>
      </c>
      <c r="C12" s="25">
        <f t="shared" si="1"/>
        <v>21.5</v>
      </c>
      <c r="E12" s="59">
        <f t="shared" si="0"/>
        <v>161.25</v>
      </c>
      <c r="G12" s="103">
        <v>31143</v>
      </c>
    </row>
    <row r="13" spans="1:8" ht="15.6">
      <c r="A13" s="12">
        <v>7</v>
      </c>
      <c r="C13" s="25">
        <f t="shared" si="1"/>
        <v>21.75</v>
      </c>
      <c r="E13" s="59">
        <f t="shared" si="0"/>
        <v>163.125</v>
      </c>
      <c r="G13" s="103">
        <v>31503</v>
      </c>
    </row>
    <row r="14" spans="1:8" ht="15.6">
      <c r="A14" s="12">
        <v>8</v>
      </c>
      <c r="C14" s="25">
        <f t="shared" si="1"/>
        <v>22</v>
      </c>
      <c r="E14" s="59">
        <f t="shared" si="0"/>
        <v>165</v>
      </c>
      <c r="G14" s="103">
        <v>31864</v>
      </c>
    </row>
    <row r="15" spans="1:8" ht="15.6">
      <c r="A15" s="12">
        <v>9</v>
      </c>
      <c r="C15" s="25">
        <f t="shared" si="1"/>
        <v>22.25</v>
      </c>
      <c r="E15" s="59">
        <f t="shared" si="0"/>
        <v>166.875</v>
      </c>
      <c r="G15" s="103">
        <v>32225</v>
      </c>
    </row>
    <row r="16" spans="1:8" ht="15.6">
      <c r="A16" s="12">
        <v>10</v>
      </c>
      <c r="C16" s="25">
        <f t="shared" si="1"/>
        <v>22.5</v>
      </c>
      <c r="E16" s="59">
        <f t="shared" si="0"/>
        <v>168.75</v>
      </c>
      <c r="G16" s="103">
        <v>32586</v>
      </c>
    </row>
    <row r="17" spans="1:7" ht="15.6">
      <c r="A17" s="12">
        <v>11</v>
      </c>
      <c r="C17" s="25">
        <f t="shared" si="1"/>
        <v>22.75</v>
      </c>
      <c r="E17" s="59">
        <f t="shared" si="0"/>
        <v>170.625</v>
      </c>
      <c r="G17" s="103">
        <v>32947</v>
      </c>
    </row>
    <row r="18" spans="1:7" ht="15.6">
      <c r="A18" s="12">
        <v>12</v>
      </c>
      <c r="C18" s="25">
        <f t="shared" si="1"/>
        <v>23</v>
      </c>
      <c r="E18" s="59">
        <f t="shared" si="0"/>
        <v>172.5</v>
      </c>
      <c r="G18" s="103">
        <v>33308</v>
      </c>
    </row>
    <row r="19" spans="1:7" ht="15.6">
      <c r="A19" s="12">
        <v>13</v>
      </c>
      <c r="C19" s="25">
        <f t="shared" si="1"/>
        <v>23.25</v>
      </c>
      <c r="E19" s="59">
        <f t="shared" si="0"/>
        <v>174.375</v>
      </c>
      <c r="G19" s="103">
        <v>33669</v>
      </c>
    </row>
    <row r="20" spans="1:7" ht="15.6">
      <c r="A20" s="15">
        <v>14</v>
      </c>
      <c r="C20" s="25">
        <f t="shared" si="1"/>
        <v>23.5</v>
      </c>
      <c r="E20" s="59">
        <f t="shared" si="0"/>
        <v>176.25</v>
      </c>
      <c r="G20" s="103">
        <v>34030</v>
      </c>
    </row>
    <row r="21" spans="1:7" ht="15.6">
      <c r="A21" s="12">
        <v>15</v>
      </c>
      <c r="C21" s="25">
        <f t="shared" si="1"/>
        <v>23.75</v>
      </c>
      <c r="E21" s="59">
        <f t="shared" si="0"/>
        <v>178.125</v>
      </c>
      <c r="G21" s="103">
        <v>34391</v>
      </c>
    </row>
    <row r="22" spans="1:7" ht="15.6">
      <c r="A22" s="12">
        <v>16</v>
      </c>
      <c r="C22" s="25">
        <f t="shared" si="1"/>
        <v>24</v>
      </c>
      <c r="E22" s="59">
        <f t="shared" si="0"/>
        <v>180</v>
      </c>
      <c r="G22" s="103">
        <v>34752</v>
      </c>
    </row>
    <row r="23" spans="1:7" ht="15.6">
      <c r="A23" s="12">
        <v>17</v>
      </c>
      <c r="C23" s="25">
        <f t="shared" si="1"/>
        <v>24.25</v>
      </c>
      <c r="E23" s="59">
        <f t="shared" si="0"/>
        <v>181.875</v>
      </c>
      <c r="G23" s="103">
        <v>35113</v>
      </c>
    </row>
    <row r="24" spans="1:7" ht="15.6">
      <c r="A24" s="12">
        <v>18</v>
      </c>
      <c r="C24" s="25">
        <f t="shared" si="1"/>
        <v>24.5</v>
      </c>
      <c r="E24" s="59">
        <f t="shared" si="0"/>
        <v>183.75</v>
      </c>
      <c r="G24" s="103">
        <v>35474</v>
      </c>
    </row>
    <row r="25" spans="1:7" ht="15.6">
      <c r="A25" s="12">
        <v>19</v>
      </c>
      <c r="C25" s="25">
        <f t="shared" si="1"/>
        <v>24.75</v>
      </c>
      <c r="E25" s="59">
        <f t="shared" si="0"/>
        <v>185.625</v>
      </c>
      <c r="G25" s="103">
        <v>35835</v>
      </c>
    </row>
    <row r="26" spans="1:7" ht="15.6">
      <c r="A26" s="12">
        <v>20</v>
      </c>
      <c r="C26" s="25">
        <f t="shared" si="1"/>
        <v>25</v>
      </c>
      <c r="E26" s="59">
        <f t="shared" si="0"/>
        <v>187.5</v>
      </c>
      <c r="G26" s="103">
        <v>36196</v>
      </c>
    </row>
    <row r="27" spans="1:7" ht="15.6">
      <c r="A27" s="12">
        <v>21</v>
      </c>
      <c r="C27" s="25">
        <f t="shared" si="1"/>
        <v>25.25</v>
      </c>
      <c r="E27" s="59">
        <f t="shared" si="0"/>
        <v>189.375</v>
      </c>
      <c r="G27" s="103">
        <v>36556</v>
      </c>
    </row>
    <row r="28" spans="1:7" ht="15.6">
      <c r="A28" s="12">
        <v>22</v>
      </c>
      <c r="C28" s="25">
        <f t="shared" si="1"/>
        <v>25.5</v>
      </c>
      <c r="E28" s="59">
        <f t="shared" si="0"/>
        <v>191.25</v>
      </c>
      <c r="G28" s="103">
        <v>36917</v>
      </c>
    </row>
    <row r="29" spans="1:7" ht="15.6">
      <c r="A29" s="12">
        <v>23</v>
      </c>
      <c r="C29" s="25">
        <f t="shared" si="1"/>
        <v>25.75</v>
      </c>
      <c r="E29" s="59">
        <f t="shared" si="0"/>
        <v>193.125</v>
      </c>
      <c r="G29" s="103">
        <v>37278</v>
      </c>
    </row>
    <row r="30" spans="1:7" ht="15.6">
      <c r="A30" s="12">
        <v>24</v>
      </c>
      <c r="C30" s="25">
        <f t="shared" si="1"/>
        <v>26</v>
      </c>
      <c r="E30" s="59">
        <f t="shared" si="0"/>
        <v>195</v>
      </c>
      <c r="G30" s="103">
        <v>37639</v>
      </c>
    </row>
    <row r="31" spans="1:7" ht="15.6">
      <c r="A31" s="12">
        <v>25</v>
      </c>
      <c r="C31" s="25">
        <f t="shared" si="1"/>
        <v>26.25</v>
      </c>
      <c r="E31" s="59">
        <f t="shared" si="0"/>
        <v>196.875</v>
      </c>
      <c r="G31" s="103">
        <v>38000</v>
      </c>
    </row>
    <row r="32" spans="1:7" ht="15.6">
      <c r="A32" s="12">
        <v>26</v>
      </c>
      <c r="C32" s="25">
        <f t="shared" si="1"/>
        <v>26.5</v>
      </c>
      <c r="E32" s="59">
        <f t="shared" si="0"/>
        <v>198.75</v>
      </c>
      <c r="G32" s="103">
        <v>38361</v>
      </c>
    </row>
    <row r="33" spans="1:7" ht="15.6">
      <c r="A33" s="12">
        <v>27</v>
      </c>
      <c r="C33" s="25">
        <f t="shared" si="1"/>
        <v>26.75</v>
      </c>
      <c r="E33" s="59">
        <f t="shared" si="0"/>
        <v>200.625</v>
      </c>
      <c r="G33" s="103">
        <v>38722</v>
      </c>
    </row>
    <row r="34" spans="1:7" ht="15.6">
      <c r="A34" s="12">
        <v>28</v>
      </c>
      <c r="C34" s="25">
        <f t="shared" si="1"/>
        <v>27</v>
      </c>
      <c r="E34" s="59">
        <f t="shared" si="0"/>
        <v>202.5</v>
      </c>
      <c r="G34" s="103">
        <v>39083</v>
      </c>
    </row>
    <row r="35" spans="1:7" ht="15.6">
      <c r="A35" s="12">
        <v>29</v>
      </c>
      <c r="C35" s="25">
        <f t="shared" si="1"/>
        <v>27.25</v>
      </c>
      <c r="E35" s="59">
        <f t="shared" si="0"/>
        <v>204.375</v>
      </c>
      <c r="G35" s="103">
        <v>39444</v>
      </c>
    </row>
    <row r="36" spans="1:7" ht="15.6">
      <c r="A36" s="12">
        <v>30</v>
      </c>
      <c r="C36" s="25">
        <f t="shared" si="1"/>
        <v>27.5</v>
      </c>
      <c r="E36" s="59">
        <f t="shared" si="0"/>
        <v>206.25</v>
      </c>
      <c r="G36" s="103">
        <v>39805</v>
      </c>
    </row>
    <row r="37" spans="1:7" ht="15.6">
      <c r="A37" s="12" t="s">
        <v>83</v>
      </c>
      <c r="C37" s="25">
        <f t="shared" si="1"/>
        <v>27.75</v>
      </c>
      <c r="E37" s="59">
        <f t="shared" si="0"/>
        <v>208.125</v>
      </c>
      <c r="G37" s="103">
        <v>40166</v>
      </c>
    </row>
    <row r="39" spans="1:7">
      <c r="A39" t="s">
        <v>177</v>
      </c>
      <c r="E39" t="s">
        <v>9</v>
      </c>
    </row>
    <row r="40" spans="1:7">
      <c r="A40" s="44" t="s">
        <v>42</v>
      </c>
      <c r="E40" t="s">
        <v>9</v>
      </c>
      <c r="G40" t="s">
        <v>9</v>
      </c>
    </row>
    <row r="41" spans="1:7">
      <c r="E41" t="s">
        <v>9</v>
      </c>
      <c r="G41" t="s">
        <v>9</v>
      </c>
    </row>
    <row r="42" spans="1:7">
      <c r="E42" t="s">
        <v>9</v>
      </c>
      <c r="G42" t="s">
        <v>9</v>
      </c>
    </row>
  </sheetData>
  <mergeCells count="2">
    <mergeCell ref="A1:H1"/>
    <mergeCell ref="A2:H2"/>
  </mergeCells>
  <pageMargins left="1.45" right="0.7" top="0.25" bottom="0.25" header="0.3" footer="0.3"/>
  <pageSetup scale="9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41"/>
  <sheetViews>
    <sheetView topLeftCell="A13" workbookViewId="0">
      <selection activeCell="Q34" sqref="Q34"/>
    </sheetView>
  </sheetViews>
  <sheetFormatPr defaultRowHeight="13.2"/>
  <cols>
    <col min="1" max="1" width="3.5546875" customWidth="1"/>
    <col min="2" max="2" width="5.33203125" customWidth="1"/>
    <col min="5" max="5" width="16.88671875" customWidth="1"/>
    <col min="6" max="6" width="15.33203125" customWidth="1"/>
    <col min="7" max="7" width="17" customWidth="1"/>
    <col min="8" max="8" width="11.6640625" customWidth="1"/>
    <col min="9" max="9" width="13" customWidth="1"/>
  </cols>
  <sheetData>
    <row r="1" spans="1:10" ht="13.8">
      <c r="A1" s="138" t="s">
        <v>81</v>
      </c>
      <c r="B1" s="138"/>
      <c r="C1" s="138"/>
      <c r="D1" s="138"/>
      <c r="E1" s="138"/>
      <c r="F1" s="138"/>
      <c r="G1" s="138"/>
      <c r="H1" s="138"/>
      <c r="I1" s="138"/>
      <c r="J1" s="89"/>
    </row>
    <row r="2" spans="1:10" ht="13.8">
      <c r="A2" s="138" t="s">
        <v>239</v>
      </c>
      <c r="B2" s="138"/>
      <c r="C2" s="138"/>
      <c r="D2" s="138"/>
      <c r="E2" s="138"/>
      <c r="F2" s="138"/>
      <c r="G2" s="138"/>
      <c r="H2" s="138"/>
      <c r="I2" s="138"/>
      <c r="J2" s="89"/>
    </row>
    <row r="3" spans="1:10" ht="13.8">
      <c r="A3" s="138" t="s">
        <v>9</v>
      </c>
      <c r="B3" s="138"/>
      <c r="C3" s="138"/>
      <c r="D3" s="138"/>
      <c r="E3" s="138"/>
      <c r="F3" s="138"/>
      <c r="G3" s="138"/>
    </row>
    <row r="4" spans="1:10" ht="15.6">
      <c r="A4" s="9"/>
      <c r="B4" s="9"/>
      <c r="C4" s="9"/>
    </row>
    <row r="5" spans="1:10" ht="15.6">
      <c r="A5" s="9"/>
      <c r="B5" s="21"/>
      <c r="C5" s="21" t="s">
        <v>9</v>
      </c>
      <c r="D5" s="82" t="s">
        <v>9</v>
      </c>
      <c r="E5" s="87"/>
      <c r="F5" s="87"/>
      <c r="G5" s="88" t="s">
        <v>194</v>
      </c>
    </row>
    <row r="6" spans="1:10" ht="15.6">
      <c r="A6" s="9"/>
      <c r="B6" s="9"/>
      <c r="C6" s="9"/>
      <c r="D6" s="83" t="s">
        <v>18</v>
      </c>
      <c r="E6" s="83" t="s">
        <v>193</v>
      </c>
      <c r="F6" s="83" t="s">
        <v>194</v>
      </c>
      <c r="G6" s="83" t="s">
        <v>195</v>
      </c>
    </row>
    <row r="7" spans="1:10" ht="18">
      <c r="A7" s="9"/>
      <c r="B7" s="9"/>
      <c r="C7" s="9"/>
      <c r="D7" s="81">
        <v>0</v>
      </c>
      <c r="E7" s="96">
        <v>45401.37</v>
      </c>
      <c r="F7" s="96">
        <v>51129.200000000004</v>
      </c>
      <c r="G7" s="96">
        <v>58173.37</v>
      </c>
    </row>
    <row r="8" spans="1:10" ht="18">
      <c r="A8" s="9"/>
      <c r="B8" s="9"/>
      <c r="C8" s="9"/>
      <c r="D8" s="50">
        <v>1</v>
      </c>
      <c r="E8" s="96">
        <v>46100.74</v>
      </c>
      <c r="F8" s="96">
        <v>51543.26</v>
      </c>
      <c r="G8" s="96">
        <v>58712.060000000005</v>
      </c>
    </row>
    <row r="9" spans="1:10" ht="18">
      <c r="A9" s="9"/>
      <c r="B9" s="9"/>
      <c r="C9" s="9"/>
      <c r="D9" s="50">
        <v>2</v>
      </c>
      <c r="E9" s="96">
        <v>46254.21</v>
      </c>
      <c r="F9" s="96">
        <v>51697.760000000002</v>
      </c>
      <c r="G9" s="96">
        <v>58867.590000000004</v>
      </c>
    </row>
    <row r="10" spans="1:10" ht="18">
      <c r="A10" s="9"/>
      <c r="B10" s="9"/>
      <c r="C10" s="9"/>
      <c r="D10" s="50">
        <v>3</v>
      </c>
      <c r="E10" s="96">
        <v>46408.71</v>
      </c>
      <c r="F10" s="96">
        <v>51972.770000000004</v>
      </c>
      <c r="G10" s="96">
        <v>59023.12</v>
      </c>
    </row>
    <row r="11" spans="1:10" ht="18">
      <c r="A11" s="9"/>
      <c r="B11" s="9"/>
      <c r="C11" s="9"/>
      <c r="D11" s="50">
        <v>4</v>
      </c>
      <c r="E11" s="96">
        <v>46560.12</v>
      </c>
      <c r="F11" s="96">
        <v>52789.560000000005</v>
      </c>
      <c r="G11" s="96">
        <v>59179.68</v>
      </c>
    </row>
    <row r="12" spans="1:10" ht="18">
      <c r="A12" s="9"/>
      <c r="B12" s="9"/>
      <c r="C12" s="9"/>
      <c r="D12" s="50">
        <v>5</v>
      </c>
      <c r="E12" s="96">
        <v>46713.590000000004</v>
      </c>
      <c r="F12" s="96">
        <v>53661.97</v>
      </c>
      <c r="G12" s="96">
        <v>59334.18</v>
      </c>
    </row>
    <row r="13" spans="1:10" ht="18">
      <c r="A13" s="9"/>
      <c r="B13" s="9"/>
      <c r="C13" s="9"/>
      <c r="D13" s="50">
        <v>6</v>
      </c>
      <c r="E13" s="96">
        <v>47357.340000000004</v>
      </c>
      <c r="F13" s="96">
        <v>54504.51</v>
      </c>
      <c r="G13" s="96">
        <v>59490.74</v>
      </c>
    </row>
    <row r="14" spans="1:10" ht="18">
      <c r="A14" s="9"/>
      <c r="B14" s="9"/>
      <c r="C14" s="9"/>
      <c r="D14" s="50">
        <v>7</v>
      </c>
      <c r="E14" s="96">
        <v>48182.37</v>
      </c>
      <c r="F14" s="96">
        <v>55344.99</v>
      </c>
      <c r="G14" s="96">
        <v>59647.3</v>
      </c>
    </row>
    <row r="15" spans="1:10" ht="18">
      <c r="A15" s="9"/>
      <c r="B15" s="9"/>
      <c r="C15" s="9"/>
      <c r="D15" s="50">
        <v>8</v>
      </c>
      <c r="E15" s="96">
        <v>49355.54</v>
      </c>
      <c r="F15" s="96">
        <v>56219.46</v>
      </c>
      <c r="G15" s="96">
        <v>59958.36</v>
      </c>
    </row>
    <row r="16" spans="1:10" ht="18">
      <c r="A16" s="9"/>
      <c r="B16" s="9"/>
      <c r="C16" s="9"/>
      <c r="D16" s="50">
        <v>9</v>
      </c>
      <c r="E16" s="96">
        <v>50124.950000000004</v>
      </c>
      <c r="F16" s="96">
        <v>57028.01</v>
      </c>
      <c r="G16" s="96">
        <v>60674.21</v>
      </c>
    </row>
    <row r="17" spans="1:7" ht="18">
      <c r="A17" s="9"/>
      <c r="B17" s="9"/>
      <c r="C17" s="9"/>
      <c r="D17" s="50">
        <v>10</v>
      </c>
      <c r="E17" s="96">
        <v>51845.05</v>
      </c>
      <c r="F17" s="96">
        <v>57933.380000000005</v>
      </c>
      <c r="G17" s="96">
        <v>61776.310000000005</v>
      </c>
    </row>
    <row r="18" spans="1:7" ht="18">
      <c r="A18" s="9"/>
      <c r="B18" s="9"/>
      <c r="C18" s="9"/>
      <c r="D18" s="50">
        <v>11</v>
      </c>
      <c r="E18" s="96">
        <v>52658.75</v>
      </c>
      <c r="F18" s="96">
        <v>59325.94</v>
      </c>
      <c r="G18" s="96">
        <v>62760.990000000005</v>
      </c>
    </row>
    <row r="19" spans="1:7" ht="18">
      <c r="A19" s="9"/>
      <c r="B19" s="9"/>
      <c r="C19" s="9"/>
      <c r="D19" s="50">
        <v>12</v>
      </c>
      <c r="E19" s="96">
        <v>53270.57</v>
      </c>
      <c r="F19" s="96">
        <v>60550.61</v>
      </c>
      <c r="G19" s="96">
        <v>64207.11</v>
      </c>
    </row>
    <row r="20" spans="1:7" ht="18">
      <c r="A20" s="9"/>
      <c r="B20" s="9"/>
      <c r="C20" s="9"/>
      <c r="D20" s="50">
        <v>13</v>
      </c>
      <c r="E20" s="96">
        <v>55931.060000000005</v>
      </c>
      <c r="F20" s="96">
        <v>61517.78</v>
      </c>
      <c r="G20" s="96">
        <v>66197.070000000007</v>
      </c>
    </row>
    <row r="21" spans="1:7" ht="18">
      <c r="A21" s="9"/>
      <c r="B21" s="9"/>
      <c r="C21" s="9"/>
      <c r="D21" s="50">
        <v>14</v>
      </c>
      <c r="E21" s="96">
        <v>56935.310000000005</v>
      </c>
      <c r="F21" s="96">
        <v>62518.94</v>
      </c>
      <c r="G21" s="96">
        <v>67765.759999999995</v>
      </c>
    </row>
    <row r="22" spans="1:7" ht="18">
      <c r="A22" s="9"/>
      <c r="B22" s="9"/>
      <c r="C22" s="9"/>
      <c r="D22" s="50">
        <v>15</v>
      </c>
      <c r="E22" s="96">
        <v>57840.68</v>
      </c>
      <c r="F22" s="96">
        <v>63655.03</v>
      </c>
      <c r="G22" s="96">
        <v>69004.850000000006</v>
      </c>
    </row>
    <row r="23" spans="1:7" ht="18">
      <c r="A23" s="9"/>
      <c r="B23" s="9"/>
      <c r="C23" s="9"/>
      <c r="D23" s="50">
        <v>16</v>
      </c>
      <c r="E23" s="96">
        <v>58085.82</v>
      </c>
      <c r="F23" s="96">
        <v>64674.73</v>
      </c>
      <c r="G23" s="96">
        <v>70120.34</v>
      </c>
    </row>
    <row r="24" spans="1:7" ht="18">
      <c r="A24" s="9"/>
      <c r="B24" s="9"/>
      <c r="C24" s="9"/>
      <c r="D24" s="50">
        <v>17</v>
      </c>
      <c r="E24" s="96">
        <v>58279.46</v>
      </c>
      <c r="F24" s="96">
        <v>64874.55</v>
      </c>
      <c r="G24" s="96">
        <v>70320.160000000003</v>
      </c>
    </row>
    <row r="25" spans="1:7" ht="18">
      <c r="A25" s="9"/>
      <c r="B25" s="9"/>
      <c r="C25" s="9"/>
      <c r="D25" s="50">
        <v>18</v>
      </c>
      <c r="E25" s="96">
        <v>59269.29</v>
      </c>
      <c r="F25" s="96">
        <v>65071.28</v>
      </c>
      <c r="G25" s="96">
        <v>70521.009999999995</v>
      </c>
    </row>
    <row r="26" spans="1:7" ht="18">
      <c r="A26" s="9"/>
      <c r="B26" s="9"/>
      <c r="C26" s="9"/>
      <c r="D26" s="50">
        <v>19</v>
      </c>
      <c r="E26" s="96">
        <v>60215.86</v>
      </c>
      <c r="F26" s="96">
        <v>65165.01</v>
      </c>
      <c r="G26" s="96">
        <v>70717.740000000005</v>
      </c>
    </row>
    <row r="27" spans="1:7" ht="18">
      <c r="A27" s="9"/>
      <c r="B27" s="9"/>
      <c r="C27" s="9"/>
      <c r="D27" s="50">
        <v>20</v>
      </c>
      <c r="E27" s="96">
        <v>60364.18</v>
      </c>
      <c r="F27" s="96">
        <v>66270.2</v>
      </c>
      <c r="G27" s="96">
        <v>71650.92</v>
      </c>
    </row>
    <row r="28" spans="1:7" ht="18">
      <c r="A28" s="9"/>
      <c r="B28" s="9"/>
      <c r="C28" s="9"/>
      <c r="D28" s="50">
        <v>21</v>
      </c>
      <c r="E28" s="96">
        <v>60621.68</v>
      </c>
      <c r="F28" s="96">
        <v>67334.19</v>
      </c>
      <c r="G28" s="96">
        <v>72810.7</v>
      </c>
    </row>
    <row r="29" spans="1:7" ht="18">
      <c r="A29" s="9"/>
      <c r="B29" s="9"/>
      <c r="C29" s="9"/>
      <c r="D29" s="50">
        <v>22</v>
      </c>
      <c r="E29" s="96">
        <v>60816.35</v>
      </c>
      <c r="F29" s="96">
        <v>67534.009999999995</v>
      </c>
      <c r="G29" s="96">
        <v>73009.490000000005</v>
      </c>
    </row>
    <row r="30" spans="1:7" ht="18">
      <c r="A30" s="9"/>
      <c r="B30" s="9"/>
      <c r="C30" s="9"/>
      <c r="D30" s="50">
        <v>23</v>
      </c>
      <c r="E30" s="96">
        <v>61917.42</v>
      </c>
      <c r="F30" s="96">
        <v>67729.710000000006</v>
      </c>
      <c r="G30" s="96">
        <v>73209.31</v>
      </c>
    </row>
    <row r="31" spans="1:7" ht="18">
      <c r="A31" s="9"/>
      <c r="B31" s="9"/>
      <c r="C31" s="9"/>
      <c r="D31" s="50">
        <v>24</v>
      </c>
      <c r="E31" s="96">
        <v>63417.1</v>
      </c>
      <c r="F31" s="96">
        <v>67929.53</v>
      </c>
      <c r="G31" s="96">
        <v>73407.070000000007</v>
      </c>
    </row>
    <row r="32" spans="1:7" ht="18">
      <c r="A32" s="9"/>
      <c r="B32" s="9"/>
      <c r="C32" s="9"/>
      <c r="D32" s="50">
        <v>25</v>
      </c>
      <c r="E32" s="96">
        <v>65069.22</v>
      </c>
      <c r="F32" s="96">
        <v>68125.23</v>
      </c>
      <c r="G32" s="96">
        <v>73609.98</v>
      </c>
    </row>
    <row r="33" spans="1:10" ht="18">
      <c r="A33" s="9"/>
      <c r="B33" s="9"/>
      <c r="C33" s="9"/>
      <c r="D33" s="50">
        <v>26</v>
      </c>
      <c r="E33" s="96">
        <v>66420.58</v>
      </c>
      <c r="F33" s="96">
        <v>68760.740000000005</v>
      </c>
      <c r="G33" s="96">
        <v>74121.89</v>
      </c>
    </row>
    <row r="34" spans="1:10" ht="18">
      <c r="A34" s="9"/>
      <c r="B34" s="9"/>
      <c r="C34" s="9"/>
      <c r="D34" s="50">
        <v>27</v>
      </c>
      <c r="E34" s="96">
        <v>67492.81</v>
      </c>
      <c r="F34" s="96">
        <v>69869.02</v>
      </c>
      <c r="G34" s="96">
        <v>75325.960000000006</v>
      </c>
    </row>
    <row r="35" spans="1:10" ht="18">
      <c r="A35" s="9"/>
      <c r="B35" s="9"/>
      <c r="C35" s="9"/>
      <c r="D35" s="51">
        <v>28</v>
      </c>
      <c r="E35" s="96">
        <v>67643.19</v>
      </c>
      <c r="F35" s="96">
        <v>70060.600000000006</v>
      </c>
      <c r="G35" s="96">
        <v>75520.63</v>
      </c>
    </row>
    <row r="36" spans="1:10" ht="18">
      <c r="A36" s="9"/>
      <c r="B36" s="9"/>
      <c r="C36" s="9"/>
      <c r="D36" s="51">
        <v>29</v>
      </c>
      <c r="E36" s="96">
        <v>67795.63</v>
      </c>
      <c r="F36" s="96">
        <v>70251.150000000009</v>
      </c>
      <c r="G36" s="96">
        <v>75711.180000000008</v>
      </c>
    </row>
    <row r="37" spans="1:10" ht="18">
      <c r="A37" s="9"/>
      <c r="B37" s="9"/>
      <c r="C37" s="9"/>
      <c r="D37" s="51">
        <v>30</v>
      </c>
      <c r="E37" s="96">
        <v>67950.13</v>
      </c>
      <c r="F37" s="96">
        <v>70443.759999999995</v>
      </c>
      <c r="G37" s="96">
        <v>75901.73</v>
      </c>
    </row>
    <row r="38" spans="1:10" ht="18">
      <c r="A38" s="9"/>
      <c r="B38" s="9"/>
      <c r="C38" s="9"/>
      <c r="D38" s="51" t="s">
        <v>83</v>
      </c>
      <c r="E38" s="96">
        <v>68102.570000000007</v>
      </c>
      <c r="F38" s="96">
        <v>70759.97</v>
      </c>
      <c r="G38" s="96">
        <v>76209.7</v>
      </c>
    </row>
    <row r="40" spans="1:10">
      <c r="A40" s="128" t="s">
        <v>196</v>
      </c>
      <c r="B40" s="128"/>
      <c r="C40" s="128"/>
      <c r="D40" s="128"/>
      <c r="E40" s="128"/>
      <c r="F40" s="128"/>
      <c r="G40" s="128"/>
      <c r="H40" s="128"/>
      <c r="I40" s="128"/>
      <c r="J40" s="73"/>
    </row>
    <row r="41" spans="1:10">
      <c r="A41" s="127" t="s">
        <v>9</v>
      </c>
      <c r="B41" s="127"/>
      <c r="C41" s="127"/>
      <c r="D41" s="127"/>
      <c r="E41" s="127"/>
      <c r="F41" s="127"/>
      <c r="G41" s="127"/>
    </row>
  </sheetData>
  <mergeCells count="5">
    <mergeCell ref="A40:I40"/>
    <mergeCell ref="A3:G3"/>
    <mergeCell ref="A41:G41"/>
    <mergeCell ref="A1:I1"/>
    <mergeCell ref="A2:I2"/>
  </mergeCells>
  <pageMargins left="0" right="0" top="0.5" bottom="0.2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44"/>
  <sheetViews>
    <sheetView workbookViewId="0">
      <selection activeCell="I37" sqref="I37"/>
    </sheetView>
  </sheetViews>
  <sheetFormatPr defaultRowHeight="13.2"/>
  <cols>
    <col min="1" max="2" width="5.6640625" customWidth="1"/>
    <col min="3" max="3" width="9.109375" customWidth="1"/>
    <col min="4" max="4" width="5.6640625" customWidth="1"/>
    <col min="5" max="5" width="14.6640625" customWidth="1"/>
    <col min="6" max="6" width="5.6640625" customWidth="1"/>
    <col min="7" max="7" width="18" customWidth="1"/>
    <col min="8" max="8" width="5.6640625" customWidth="1"/>
    <col min="9" max="9" width="18.88671875" customWidth="1"/>
    <col min="10" max="10" width="10.6640625" customWidth="1"/>
    <col min="11" max="12" width="10.33203125" style="70" bestFit="1" customWidth="1"/>
  </cols>
  <sheetData>
    <row r="1" spans="1:12" ht="14.1" customHeight="1">
      <c r="A1" s="135" t="s">
        <v>81</v>
      </c>
      <c r="B1" s="135"/>
      <c r="C1" s="135"/>
      <c r="D1" s="135"/>
      <c r="E1" s="135"/>
      <c r="F1" s="135"/>
      <c r="G1" s="135"/>
      <c r="H1" s="135"/>
      <c r="I1" s="135"/>
    </row>
    <row r="2" spans="1:12" ht="14.1" customHeight="1">
      <c r="A2" s="135" t="s">
        <v>240</v>
      </c>
      <c r="B2" s="135"/>
      <c r="C2" s="135"/>
      <c r="D2" s="135"/>
      <c r="E2" s="135"/>
      <c r="F2" s="135"/>
      <c r="G2" s="135"/>
      <c r="H2" s="135"/>
      <c r="I2" s="135"/>
    </row>
    <row r="3" spans="1:12" ht="14.1" customHeight="1"/>
    <row r="4" spans="1:12" ht="14.1" customHeight="1"/>
    <row r="5" spans="1:12" ht="14.1" customHeight="1">
      <c r="C5" s="2" t="s">
        <v>18</v>
      </c>
      <c r="D5" s="1"/>
      <c r="E5" s="2" t="s">
        <v>86</v>
      </c>
      <c r="G5" s="18" t="s">
        <v>36</v>
      </c>
      <c r="I5" s="63" t="s">
        <v>37</v>
      </c>
      <c r="J5" s="19"/>
    </row>
    <row r="6" spans="1:12" ht="14.1" customHeight="1">
      <c r="C6" s="12">
        <v>0</v>
      </c>
      <c r="D6" s="12"/>
      <c r="E6" s="68" t="s">
        <v>241</v>
      </c>
      <c r="G6" s="103">
        <v>25557.39</v>
      </c>
      <c r="I6" s="103">
        <v>40103.050000000003</v>
      </c>
      <c r="J6" s="20"/>
      <c r="K6"/>
      <c r="L6"/>
    </row>
    <row r="7" spans="1:12" ht="14.1" customHeight="1">
      <c r="C7" s="12">
        <v>1</v>
      </c>
      <c r="D7" s="12"/>
      <c r="E7" s="68" t="s">
        <v>241</v>
      </c>
      <c r="G7" s="103">
        <v>25994.11</v>
      </c>
      <c r="I7" s="103">
        <v>40829.200000000004</v>
      </c>
      <c r="J7" s="20"/>
      <c r="K7"/>
      <c r="L7"/>
    </row>
    <row r="8" spans="1:12" ht="14.1" customHeight="1">
      <c r="C8" s="12">
        <v>2</v>
      </c>
      <c r="D8" s="12"/>
      <c r="E8" s="68" t="s">
        <v>241</v>
      </c>
      <c r="G8" s="103">
        <v>26575.030000000002</v>
      </c>
      <c r="I8" s="103">
        <v>41626.42</v>
      </c>
      <c r="J8" s="20"/>
      <c r="K8"/>
      <c r="L8"/>
    </row>
    <row r="9" spans="1:12" ht="14.1" customHeight="1">
      <c r="C9" s="12">
        <v>3</v>
      </c>
      <c r="D9" s="12"/>
      <c r="E9" s="68" t="s">
        <v>241</v>
      </c>
      <c r="G9" s="103">
        <v>27180.670000000002</v>
      </c>
      <c r="I9" s="103">
        <v>44531.020000000004</v>
      </c>
      <c r="J9" s="20"/>
      <c r="K9"/>
      <c r="L9"/>
    </row>
    <row r="10" spans="1:12" ht="14.1" customHeight="1">
      <c r="C10" s="12">
        <v>4</v>
      </c>
      <c r="D10" s="12"/>
      <c r="E10" s="68" t="s">
        <v>241</v>
      </c>
      <c r="G10" s="103">
        <v>27332.080000000002</v>
      </c>
      <c r="I10" s="103">
        <v>46308.800000000003</v>
      </c>
      <c r="J10" s="20"/>
      <c r="K10"/>
      <c r="L10"/>
    </row>
    <row r="11" spans="1:12" ht="14.1" customHeight="1">
      <c r="C11" s="12">
        <v>5</v>
      </c>
      <c r="D11" s="12"/>
      <c r="E11" s="68" t="s">
        <v>241</v>
      </c>
      <c r="G11" s="103">
        <v>27449.5</v>
      </c>
      <c r="I11" s="103">
        <v>46385.020000000004</v>
      </c>
      <c r="J11" s="20"/>
      <c r="K11"/>
      <c r="L11"/>
    </row>
    <row r="12" spans="1:12" ht="14.1" customHeight="1">
      <c r="C12" s="12">
        <v>6</v>
      </c>
      <c r="D12" s="12"/>
      <c r="E12" s="68" t="s">
        <v>241</v>
      </c>
      <c r="G12" s="103">
        <v>27557.65</v>
      </c>
      <c r="I12" s="103">
        <v>46458.15</v>
      </c>
      <c r="J12" s="20"/>
      <c r="K12"/>
      <c r="L12"/>
    </row>
    <row r="13" spans="1:12" ht="14.1" customHeight="1">
      <c r="C13" s="12">
        <v>7</v>
      </c>
      <c r="D13" s="12"/>
      <c r="E13" s="68" t="s">
        <v>241</v>
      </c>
      <c r="G13" s="103">
        <v>27667.86</v>
      </c>
      <c r="I13" s="103">
        <v>46531.28</v>
      </c>
      <c r="J13" s="20"/>
      <c r="K13"/>
      <c r="L13"/>
    </row>
    <row r="14" spans="1:12" ht="14.1" customHeight="1">
      <c r="C14" s="12">
        <v>8</v>
      </c>
      <c r="D14" s="12"/>
      <c r="E14" s="68" t="s">
        <v>241</v>
      </c>
      <c r="G14" s="103">
        <v>27777.040000000001</v>
      </c>
      <c r="I14" s="103">
        <v>47685.91</v>
      </c>
      <c r="J14" s="20"/>
      <c r="K14"/>
      <c r="L14"/>
    </row>
    <row r="15" spans="1:12" ht="14.1" customHeight="1">
      <c r="C15" s="12">
        <v>9</v>
      </c>
      <c r="D15" s="12"/>
      <c r="E15" s="68" t="s">
        <v>241</v>
      </c>
      <c r="G15" s="103">
        <v>27886.22</v>
      </c>
      <c r="I15" s="103">
        <v>47755.950000000004</v>
      </c>
      <c r="J15" s="20"/>
      <c r="K15"/>
      <c r="L15"/>
    </row>
    <row r="16" spans="1:12" ht="14.1" customHeight="1">
      <c r="C16" s="12">
        <v>10</v>
      </c>
      <c r="D16" s="12"/>
      <c r="E16" s="68" t="s">
        <v>241</v>
      </c>
      <c r="G16" s="103">
        <v>27995.4</v>
      </c>
      <c r="I16" s="103">
        <v>47827.020000000004</v>
      </c>
      <c r="J16" s="20"/>
      <c r="K16"/>
      <c r="L16"/>
    </row>
    <row r="17" spans="3:12" ht="14.1" customHeight="1">
      <c r="C17" s="12">
        <v>11</v>
      </c>
      <c r="D17" s="12"/>
      <c r="E17" s="68" t="s">
        <v>241</v>
      </c>
      <c r="G17" s="103">
        <v>28104.58</v>
      </c>
      <c r="I17" s="103">
        <v>47898.090000000004</v>
      </c>
      <c r="J17" s="20"/>
      <c r="K17"/>
      <c r="L17"/>
    </row>
    <row r="18" spans="3:12" ht="14.1" customHeight="1">
      <c r="C18" s="12">
        <v>12</v>
      </c>
      <c r="D18" s="12"/>
      <c r="E18" s="68" t="s">
        <v>241</v>
      </c>
      <c r="G18" s="103">
        <v>28212.73</v>
      </c>
      <c r="I18" s="103">
        <v>47968.130000000005</v>
      </c>
      <c r="J18" s="20"/>
      <c r="K18"/>
      <c r="L18"/>
    </row>
    <row r="19" spans="3:12" ht="14.1" customHeight="1">
      <c r="C19" s="12">
        <v>13</v>
      </c>
      <c r="D19" s="12"/>
      <c r="E19" s="68" t="s">
        <v>241</v>
      </c>
      <c r="G19" s="103">
        <v>28392.98</v>
      </c>
      <c r="I19" s="103">
        <v>48039.200000000004</v>
      </c>
      <c r="J19" s="20"/>
      <c r="K19"/>
      <c r="L19"/>
    </row>
    <row r="20" spans="3:12" ht="14.1" customHeight="1">
      <c r="C20" s="15">
        <v>14</v>
      </c>
      <c r="D20" s="15"/>
      <c r="E20" s="68" t="s">
        <v>241</v>
      </c>
      <c r="G20" s="103">
        <v>28611.34</v>
      </c>
      <c r="I20" s="103">
        <v>48108.21</v>
      </c>
      <c r="J20" s="20"/>
      <c r="K20"/>
      <c r="L20"/>
    </row>
    <row r="21" spans="3:12" ht="14.1" customHeight="1">
      <c r="C21" s="15">
        <v>15</v>
      </c>
      <c r="D21" s="15"/>
      <c r="E21" s="68" t="s">
        <v>241</v>
      </c>
      <c r="G21" s="103">
        <v>30609.54</v>
      </c>
      <c r="I21" s="103">
        <v>48180.31</v>
      </c>
      <c r="J21" s="20"/>
      <c r="K21"/>
      <c r="L21"/>
    </row>
    <row r="22" spans="3:12" ht="14.1" customHeight="1">
      <c r="C22" s="15">
        <v>16</v>
      </c>
      <c r="D22" s="15"/>
      <c r="E22" s="68" t="s">
        <v>241</v>
      </c>
      <c r="G22" s="103">
        <v>31828.030000000002</v>
      </c>
      <c r="I22" s="103">
        <v>48250.35</v>
      </c>
      <c r="J22" s="20"/>
      <c r="K22"/>
      <c r="L22"/>
    </row>
    <row r="23" spans="3:12" ht="14.1" customHeight="1">
      <c r="C23" s="15">
        <v>17</v>
      </c>
      <c r="D23" s="15"/>
      <c r="E23" s="68" t="s">
        <v>241</v>
      </c>
      <c r="G23" s="103">
        <v>31912.49</v>
      </c>
      <c r="I23" s="103">
        <v>48319.360000000001</v>
      </c>
      <c r="J23" s="20"/>
      <c r="K23"/>
      <c r="L23"/>
    </row>
    <row r="24" spans="3:12" ht="14.1" customHeight="1">
      <c r="C24" s="15">
        <v>18</v>
      </c>
      <c r="D24" s="15"/>
      <c r="E24" s="68" t="s">
        <v>241</v>
      </c>
      <c r="G24" s="103">
        <v>31987.68</v>
      </c>
      <c r="I24" s="103">
        <v>48392.49</v>
      </c>
      <c r="J24" s="20"/>
      <c r="K24"/>
      <c r="L24"/>
    </row>
    <row r="25" spans="3:12" ht="14.1" customHeight="1">
      <c r="C25" s="15">
        <v>19</v>
      </c>
      <c r="D25" s="15"/>
      <c r="E25" s="68" t="s">
        <v>241</v>
      </c>
      <c r="G25" s="103">
        <v>32066.99</v>
      </c>
      <c r="I25" s="103">
        <v>48462.53</v>
      </c>
      <c r="J25" s="20"/>
      <c r="K25"/>
      <c r="L25"/>
    </row>
    <row r="26" spans="3:12" ht="14.1" customHeight="1">
      <c r="C26" s="15">
        <v>20</v>
      </c>
      <c r="D26" s="15"/>
      <c r="E26" s="68" t="s">
        <v>241</v>
      </c>
      <c r="G26" s="103">
        <v>36079.870000000003</v>
      </c>
      <c r="I26" s="103">
        <v>48531.54</v>
      </c>
      <c r="J26" s="20"/>
      <c r="K26"/>
      <c r="L26"/>
    </row>
    <row r="27" spans="3:12" ht="14.1" customHeight="1">
      <c r="C27" s="15">
        <v>21</v>
      </c>
      <c r="D27" s="15"/>
      <c r="E27" s="68" t="s">
        <v>241</v>
      </c>
      <c r="G27" s="103">
        <v>36149.910000000003</v>
      </c>
      <c r="I27" s="103">
        <v>48604.67</v>
      </c>
      <c r="J27" s="20"/>
      <c r="K27"/>
      <c r="L27"/>
    </row>
    <row r="28" spans="3:12" ht="14.1" customHeight="1">
      <c r="C28" s="15">
        <v>22</v>
      </c>
      <c r="D28" s="15"/>
      <c r="E28" s="68" t="s">
        <v>241</v>
      </c>
      <c r="G28" s="103">
        <v>36220.980000000003</v>
      </c>
      <c r="I28" s="103">
        <v>48674.71</v>
      </c>
      <c r="J28" s="20"/>
      <c r="K28"/>
      <c r="L28"/>
    </row>
    <row r="29" spans="3:12" ht="14.1" customHeight="1">
      <c r="C29" s="15">
        <v>23</v>
      </c>
      <c r="D29" s="15"/>
      <c r="E29" s="68" t="s">
        <v>241</v>
      </c>
      <c r="G29" s="103">
        <v>36288.959999999999</v>
      </c>
      <c r="I29" s="103">
        <v>48743.72</v>
      </c>
      <c r="J29" s="20"/>
      <c r="K29"/>
      <c r="L29"/>
    </row>
    <row r="30" spans="3:12" ht="14.1" customHeight="1">
      <c r="C30" s="15">
        <v>24</v>
      </c>
      <c r="D30" s="15"/>
      <c r="E30" s="68" t="s">
        <v>241</v>
      </c>
      <c r="G30" s="103">
        <v>36362.090000000004</v>
      </c>
      <c r="I30" s="103">
        <v>50314.79</v>
      </c>
      <c r="J30" s="20"/>
      <c r="K30"/>
      <c r="L30"/>
    </row>
    <row r="31" spans="3:12" ht="14.1" customHeight="1">
      <c r="C31" s="15">
        <v>25</v>
      </c>
      <c r="D31" s="15"/>
      <c r="E31" s="68" t="s">
        <v>241</v>
      </c>
      <c r="G31" s="103">
        <v>36433.160000000003</v>
      </c>
      <c r="I31" s="103">
        <v>50500</v>
      </c>
      <c r="J31" s="20"/>
      <c r="K31" s="119"/>
      <c r="L31"/>
    </row>
    <row r="32" spans="3:12" ht="14.1" customHeight="1">
      <c r="C32" s="15">
        <v>26</v>
      </c>
      <c r="D32" s="15"/>
      <c r="E32" s="68" t="s">
        <v>241</v>
      </c>
      <c r="G32" s="103">
        <v>36501.14</v>
      </c>
      <c r="I32" s="103">
        <v>50700</v>
      </c>
      <c r="J32" s="20"/>
      <c r="K32"/>
      <c r="L32"/>
    </row>
    <row r="33" spans="2:12" ht="14.1" customHeight="1">
      <c r="C33" s="15">
        <v>27</v>
      </c>
      <c r="D33" s="15"/>
      <c r="E33" s="68" t="s">
        <v>241</v>
      </c>
      <c r="G33" s="103">
        <v>36574.270000000004</v>
      </c>
      <c r="I33" s="103">
        <v>50900</v>
      </c>
      <c r="J33" s="20"/>
      <c r="K33"/>
      <c r="L33"/>
    </row>
    <row r="34" spans="2:12" ht="14.1" customHeight="1">
      <c r="C34" s="15">
        <v>28</v>
      </c>
      <c r="D34" s="15"/>
      <c r="E34" s="68" t="s">
        <v>241</v>
      </c>
      <c r="G34" s="103">
        <v>36644.31</v>
      </c>
      <c r="I34" s="103">
        <v>51100</v>
      </c>
      <c r="J34" s="20"/>
      <c r="K34"/>
      <c r="L34"/>
    </row>
    <row r="35" spans="2:12" ht="14.1" customHeight="1">
      <c r="C35" s="15">
        <v>29</v>
      </c>
      <c r="D35" s="15"/>
      <c r="E35" s="68" t="s">
        <v>241</v>
      </c>
      <c r="G35" s="103">
        <v>36894.6</v>
      </c>
      <c r="I35" s="103">
        <v>51300</v>
      </c>
      <c r="J35" s="20"/>
      <c r="K35"/>
      <c r="L35"/>
    </row>
    <row r="36" spans="2:12" ht="14.1" customHeight="1">
      <c r="C36" s="15">
        <v>30</v>
      </c>
      <c r="D36" s="15"/>
      <c r="E36" s="68" t="s">
        <v>241</v>
      </c>
      <c r="G36" s="103">
        <v>37144.89</v>
      </c>
      <c r="I36" s="103">
        <v>51500</v>
      </c>
      <c r="J36" s="20"/>
      <c r="K36"/>
      <c r="L36"/>
    </row>
    <row r="37" spans="2:12" ht="14.1" customHeight="1">
      <c r="C37" s="12" t="s">
        <v>83</v>
      </c>
      <c r="D37" s="15"/>
      <c r="E37" s="68" t="s">
        <v>241</v>
      </c>
      <c r="G37" s="103">
        <v>37397.24</v>
      </c>
      <c r="I37" s="103">
        <v>51750</v>
      </c>
      <c r="J37" s="20"/>
      <c r="K37"/>
      <c r="L37"/>
    </row>
    <row r="38" spans="2:12" ht="14.1" customHeight="1">
      <c r="C38" s="21"/>
      <c r="D38" s="21"/>
      <c r="E38" s="21"/>
      <c r="F38" s="21"/>
      <c r="G38" s="14" t="s">
        <v>9</v>
      </c>
      <c r="H38" s="21"/>
      <c r="I38" s="21" t="s">
        <v>9</v>
      </c>
      <c r="J38" s="21"/>
    </row>
    <row r="39" spans="2:12" ht="14.1" customHeight="1">
      <c r="B39" s="9" t="s">
        <v>254</v>
      </c>
      <c r="C39" s="21"/>
      <c r="D39" s="21"/>
      <c r="E39" s="21"/>
      <c r="F39" s="21"/>
      <c r="G39" s="21"/>
      <c r="H39" s="21"/>
      <c r="I39" s="21"/>
      <c r="J39" s="21"/>
    </row>
    <row r="40" spans="2:12" ht="14.1" customHeight="1">
      <c r="B40" s="27"/>
      <c r="C40" s="21"/>
      <c r="D40" s="21"/>
      <c r="E40" s="21"/>
      <c r="F40" s="21"/>
      <c r="G40" s="21"/>
      <c r="H40" s="21"/>
      <c r="I40" s="21"/>
      <c r="J40" s="21"/>
    </row>
    <row r="41" spans="2:12" ht="14.1" customHeight="1">
      <c r="B41" s="28" t="s">
        <v>253</v>
      </c>
      <c r="C41" s="9"/>
      <c r="D41" s="120"/>
      <c r="E41" s="9"/>
      <c r="F41" s="21"/>
      <c r="G41" s="27"/>
      <c r="H41" s="27"/>
      <c r="I41" s="27"/>
      <c r="J41" s="27"/>
    </row>
    <row r="42" spans="2:12" ht="14.1" customHeight="1">
      <c r="B42" s="9" t="s">
        <v>9</v>
      </c>
      <c r="C42" s="27"/>
      <c r="D42" s="27"/>
      <c r="E42" s="27"/>
      <c r="F42" s="27"/>
      <c r="G42" s="27"/>
      <c r="H42" s="27"/>
      <c r="I42" s="27"/>
      <c r="J42" s="27"/>
    </row>
    <row r="43" spans="2:12" ht="14.1" customHeight="1">
      <c r="B43" s="9" t="s">
        <v>9</v>
      </c>
      <c r="C43" s="27"/>
      <c r="D43" s="27"/>
      <c r="E43" s="27"/>
      <c r="F43" s="27"/>
      <c r="G43" s="27"/>
      <c r="H43" s="27"/>
      <c r="I43" s="27"/>
      <c r="J43" s="27"/>
    </row>
    <row r="44" spans="2:12" ht="14.1" customHeight="1">
      <c r="B44" s="9" t="s">
        <v>9</v>
      </c>
      <c r="C44" s="27"/>
      <c r="D44" s="27"/>
      <c r="E44" s="27"/>
      <c r="F44" s="27"/>
      <c r="G44" s="27"/>
      <c r="H44" s="27"/>
      <c r="I44" s="27"/>
      <c r="J44" s="27"/>
    </row>
  </sheetData>
  <mergeCells count="2">
    <mergeCell ref="A1:I1"/>
    <mergeCell ref="A2:I2"/>
  </mergeCells>
  <phoneticPr fontId="0" type="noConversion"/>
  <pageMargins left="0.5" right="0.75" top="0.75" bottom="0.25" header="0.5" footer="0.5"/>
  <pageSetup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43"/>
  <sheetViews>
    <sheetView workbookViewId="0">
      <selection activeCell="J8" sqref="J8"/>
    </sheetView>
  </sheetViews>
  <sheetFormatPr defaultRowHeight="13.2"/>
  <cols>
    <col min="7" max="7" width="12.88671875" bestFit="1" customWidth="1"/>
    <col min="10" max="10" width="10.33203125" style="74" bestFit="1" customWidth="1"/>
  </cols>
  <sheetData>
    <row r="1" spans="1:10">
      <c r="A1" s="123" t="s">
        <v>81</v>
      </c>
      <c r="B1" s="123"/>
      <c r="C1" s="123"/>
      <c r="D1" s="123"/>
      <c r="E1" s="123"/>
      <c r="F1" s="123"/>
      <c r="G1" s="123"/>
      <c r="H1" s="123"/>
      <c r="I1" s="123"/>
    </row>
    <row r="2" spans="1:10">
      <c r="A2" s="123" t="s">
        <v>141</v>
      </c>
      <c r="B2" s="123"/>
      <c r="C2" s="123"/>
      <c r="D2" s="123"/>
      <c r="E2" s="123"/>
      <c r="F2" s="123"/>
      <c r="G2" s="123"/>
      <c r="H2" s="123"/>
      <c r="I2" s="123"/>
    </row>
    <row r="3" spans="1:10">
      <c r="A3" s="135" t="s">
        <v>230</v>
      </c>
      <c r="B3" s="135"/>
      <c r="C3" s="135"/>
      <c r="D3" s="135"/>
      <c r="E3" s="135"/>
      <c r="F3" s="135"/>
      <c r="G3" s="135"/>
      <c r="H3" s="135"/>
      <c r="I3" s="135"/>
    </row>
    <row r="4" spans="1:10">
      <c r="A4" s="135" t="s">
        <v>9</v>
      </c>
      <c r="B4" s="135"/>
      <c r="C4" s="135"/>
      <c r="D4" s="135"/>
      <c r="E4" s="135"/>
      <c r="F4" s="135"/>
      <c r="G4" s="135"/>
      <c r="H4" s="135"/>
      <c r="I4" s="135"/>
    </row>
    <row r="5" spans="1:10">
      <c r="C5" s="10"/>
      <c r="E5" s="11"/>
      <c r="G5" s="10"/>
      <c r="H5" s="10"/>
      <c r="I5" s="10"/>
    </row>
    <row r="6" spans="1:10">
      <c r="F6" s="32"/>
      <c r="G6" s="32"/>
    </row>
    <row r="7" spans="1:10">
      <c r="C7" s="2" t="s">
        <v>18</v>
      </c>
      <c r="D7" s="3"/>
      <c r="E7" s="18" t="s">
        <v>9</v>
      </c>
      <c r="F7" s="52"/>
      <c r="G7" s="63" t="s">
        <v>72</v>
      </c>
      <c r="H7" s="19"/>
    </row>
    <row r="8" spans="1:10" ht="15.6">
      <c r="C8" s="12">
        <v>0</v>
      </c>
      <c r="D8" s="9"/>
      <c r="E8" s="29" t="s">
        <v>9</v>
      </c>
      <c r="F8" s="29"/>
      <c r="G8" s="103">
        <v>47873.37</v>
      </c>
      <c r="H8" s="20"/>
      <c r="I8" s="9"/>
      <c r="J8"/>
    </row>
    <row r="9" spans="1:10" ht="15.6">
      <c r="C9" s="12">
        <v>1</v>
      </c>
      <c r="D9" s="9"/>
      <c r="E9" s="29" t="s">
        <v>9</v>
      </c>
      <c r="F9" s="29"/>
      <c r="G9" s="103">
        <v>48601.58</v>
      </c>
      <c r="H9" s="20"/>
      <c r="I9" s="9"/>
      <c r="J9"/>
    </row>
    <row r="10" spans="1:10" ht="15.6">
      <c r="C10" s="12">
        <v>2</v>
      </c>
      <c r="D10" s="9"/>
      <c r="E10" s="29" t="s">
        <v>9</v>
      </c>
      <c r="F10" s="29"/>
      <c r="G10" s="103">
        <v>49341.120000000003</v>
      </c>
      <c r="H10" s="20"/>
      <c r="I10" s="9"/>
      <c r="J10"/>
    </row>
    <row r="11" spans="1:10" ht="15.6">
      <c r="C11" s="12">
        <v>3</v>
      </c>
      <c r="D11" s="9"/>
      <c r="E11" s="29" t="s">
        <v>9</v>
      </c>
      <c r="F11" s="29"/>
      <c r="G11" s="103">
        <v>50089.93</v>
      </c>
      <c r="H11" s="20"/>
      <c r="I11" s="9"/>
      <c r="J11"/>
    </row>
    <row r="12" spans="1:10" ht="15.6">
      <c r="C12" s="12">
        <v>4</v>
      </c>
      <c r="D12" s="9"/>
      <c r="E12" s="29" t="s">
        <v>9</v>
      </c>
      <c r="F12" s="29"/>
      <c r="G12" s="103">
        <v>50852.130000000005</v>
      </c>
      <c r="H12" s="20"/>
      <c r="I12" s="9"/>
      <c r="J12"/>
    </row>
    <row r="13" spans="1:10" ht="15.6">
      <c r="C13" s="12">
        <v>5</v>
      </c>
      <c r="D13" s="9"/>
      <c r="E13" s="29" t="s">
        <v>9</v>
      </c>
      <c r="F13" s="29"/>
      <c r="G13" s="103">
        <v>51624.630000000005</v>
      </c>
      <c r="H13" s="20"/>
      <c r="I13" s="9"/>
      <c r="J13"/>
    </row>
    <row r="14" spans="1:10" ht="15.6">
      <c r="C14" s="12">
        <v>6</v>
      </c>
      <c r="D14" s="9"/>
      <c r="E14" s="29" t="s">
        <v>9</v>
      </c>
      <c r="F14" s="29"/>
      <c r="G14" s="103">
        <v>52408.46</v>
      </c>
      <c r="H14" s="20"/>
      <c r="I14" s="9"/>
      <c r="J14"/>
    </row>
    <row r="15" spans="1:10" ht="15.6">
      <c r="C15" s="12">
        <v>7</v>
      </c>
      <c r="D15" s="9"/>
      <c r="E15" s="29" t="s">
        <v>9</v>
      </c>
      <c r="F15" s="29"/>
      <c r="G15" s="103">
        <v>53205.68</v>
      </c>
      <c r="H15" s="20"/>
      <c r="I15" s="9"/>
      <c r="J15"/>
    </row>
    <row r="16" spans="1:10" ht="15.6">
      <c r="C16" s="12">
        <v>8</v>
      </c>
      <c r="D16" s="9"/>
      <c r="E16" s="29" t="s">
        <v>9</v>
      </c>
      <c r="F16" s="29"/>
      <c r="G16" s="103">
        <v>54013.200000000004</v>
      </c>
      <c r="H16" s="20"/>
      <c r="I16" s="9"/>
      <c r="J16"/>
    </row>
    <row r="17" spans="3:10" ht="15.6">
      <c r="C17" s="12">
        <v>9</v>
      </c>
      <c r="D17" s="9"/>
      <c r="E17" s="29" t="s">
        <v>9</v>
      </c>
      <c r="F17" s="29"/>
      <c r="G17" s="103">
        <v>54835.14</v>
      </c>
      <c r="H17" s="20"/>
      <c r="I17" s="9"/>
      <c r="J17"/>
    </row>
    <row r="18" spans="3:10" ht="15.6">
      <c r="C18" s="12">
        <v>10</v>
      </c>
      <c r="D18" s="9"/>
      <c r="E18" s="29" t="s">
        <v>9</v>
      </c>
      <c r="F18" s="29"/>
      <c r="G18" s="103">
        <v>55668.41</v>
      </c>
      <c r="H18" s="13"/>
      <c r="I18" s="9"/>
      <c r="J18"/>
    </row>
    <row r="19" spans="3:10" ht="15.6">
      <c r="C19" s="12">
        <v>11</v>
      </c>
      <c r="D19" s="9"/>
      <c r="E19" s="29" t="s">
        <v>9</v>
      </c>
      <c r="F19" s="29"/>
      <c r="G19" s="103">
        <v>56514.04</v>
      </c>
      <c r="H19" s="13"/>
      <c r="I19" s="9"/>
      <c r="J19"/>
    </row>
    <row r="20" spans="3:10" ht="15.6">
      <c r="C20" s="12">
        <v>12</v>
      </c>
      <c r="D20" s="9" t="s">
        <v>9</v>
      </c>
      <c r="E20" s="29" t="s">
        <v>9</v>
      </c>
      <c r="F20" s="29"/>
      <c r="G20" s="103">
        <v>57373.060000000005</v>
      </c>
      <c r="H20" s="13"/>
      <c r="I20" s="9"/>
      <c r="J20"/>
    </row>
    <row r="21" spans="3:10" ht="15.6">
      <c r="C21" s="12">
        <v>13</v>
      </c>
      <c r="D21" s="9"/>
      <c r="E21" s="29" t="s">
        <v>9</v>
      </c>
      <c r="F21" s="29"/>
      <c r="G21" s="103">
        <v>58232.08</v>
      </c>
      <c r="H21" s="13"/>
      <c r="I21" s="9"/>
      <c r="J21"/>
    </row>
    <row r="22" spans="3:10" ht="15.6">
      <c r="C22" s="15">
        <v>14</v>
      </c>
      <c r="D22" s="9"/>
      <c r="E22" s="29" t="s">
        <v>9</v>
      </c>
      <c r="F22" s="29"/>
      <c r="G22" s="103">
        <v>59104.49</v>
      </c>
      <c r="H22" s="20"/>
      <c r="I22" s="9"/>
      <c r="J22"/>
    </row>
    <row r="23" spans="3:10" ht="15.6">
      <c r="C23" s="15">
        <v>15</v>
      </c>
      <c r="D23" s="21"/>
      <c r="E23" s="29" t="s">
        <v>9</v>
      </c>
      <c r="F23" s="24"/>
      <c r="G23" s="103">
        <v>59988.23</v>
      </c>
      <c r="H23" s="21"/>
      <c r="I23" s="9"/>
      <c r="J23"/>
    </row>
    <row r="24" spans="3:10" ht="15.6">
      <c r="C24" s="15">
        <v>16</v>
      </c>
      <c r="E24" s="29" t="s">
        <v>9</v>
      </c>
      <c r="F24" s="24"/>
      <c r="G24" s="103">
        <v>60887.42</v>
      </c>
      <c r="I24" s="9"/>
      <c r="J24"/>
    </row>
    <row r="25" spans="3:10" ht="15.6">
      <c r="C25" s="15">
        <v>17</v>
      </c>
      <c r="E25" s="29" t="s">
        <v>9</v>
      </c>
      <c r="F25" s="24"/>
      <c r="G25" s="103">
        <v>61800</v>
      </c>
      <c r="I25" s="9"/>
      <c r="J25"/>
    </row>
    <row r="26" spans="3:10" ht="15.6">
      <c r="C26" s="15">
        <v>18</v>
      </c>
      <c r="E26" s="29" t="s">
        <v>9</v>
      </c>
      <c r="F26" s="24"/>
      <c r="G26" s="103">
        <v>62725.97</v>
      </c>
      <c r="I26" s="9"/>
      <c r="J26"/>
    </row>
    <row r="27" spans="3:10" ht="15.6">
      <c r="C27" s="15">
        <v>19</v>
      </c>
      <c r="E27" s="29" t="s">
        <v>9</v>
      </c>
      <c r="F27" s="24"/>
      <c r="G27" s="103">
        <v>63663.270000000004</v>
      </c>
      <c r="I27" s="9"/>
      <c r="J27"/>
    </row>
    <row r="28" spans="3:10" ht="15.6">
      <c r="C28" s="15">
        <v>20</v>
      </c>
      <c r="E28" s="29" t="s">
        <v>9</v>
      </c>
      <c r="F28" s="24"/>
      <c r="G28" s="103">
        <v>64617.05</v>
      </c>
      <c r="I28" s="9"/>
      <c r="J28"/>
    </row>
    <row r="29" spans="3:10" ht="15.6">
      <c r="C29" s="15">
        <v>21</v>
      </c>
      <c r="D29" s="21"/>
      <c r="E29" s="29" t="s">
        <v>9</v>
      </c>
      <c r="F29" s="24"/>
      <c r="G29" s="103">
        <v>65585.25</v>
      </c>
      <c r="H29" s="21"/>
      <c r="I29" s="9"/>
      <c r="J29"/>
    </row>
    <row r="30" spans="3:10" ht="15.6">
      <c r="C30" s="15">
        <v>22</v>
      </c>
      <c r="D30" s="21"/>
      <c r="E30" s="29" t="s">
        <v>9</v>
      </c>
      <c r="F30" s="24"/>
      <c r="G30" s="103">
        <v>66566.84</v>
      </c>
      <c r="H30" s="21"/>
      <c r="I30" s="9"/>
      <c r="J30"/>
    </row>
    <row r="31" spans="3:10" ht="15.6">
      <c r="C31" s="15">
        <v>23</v>
      </c>
      <c r="D31" s="21"/>
      <c r="E31" s="29" t="s">
        <v>9</v>
      </c>
      <c r="F31" s="24"/>
      <c r="G31" s="103">
        <v>67562.850000000006</v>
      </c>
      <c r="H31" s="21"/>
      <c r="I31" s="9"/>
      <c r="J31"/>
    </row>
    <row r="32" spans="3:10" ht="15.6">
      <c r="C32" s="15">
        <v>24</v>
      </c>
      <c r="D32" s="21"/>
      <c r="E32" s="29" t="s">
        <v>9</v>
      </c>
      <c r="F32" s="24"/>
      <c r="G32" s="103">
        <v>68576.37</v>
      </c>
      <c r="H32" s="21"/>
      <c r="I32" s="9"/>
      <c r="J32"/>
    </row>
    <row r="33" spans="1:10" ht="15.6">
      <c r="C33" s="15">
        <v>25</v>
      </c>
      <c r="D33" s="21"/>
      <c r="E33" s="29" t="s">
        <v>9</v>
      </c>
      <c r="F33" s="24"/>
      <c r="G33" s="103">
        <v>69602.25</v>
      </c>
      <c r="H33" s="21"/>
      <c r="I33" s="9"/>
      <c r="J33"/>
    </row>
    <row r="34" spans="1:10" ht="15.6">
      <c r="C34" s="15">
        <v>26</v>
      </c>
      <c r="E34" s="29" t="s">
        <v>9</v>
      </c>
      <c r="F34" s="24"/>
      <c r="G34" s="103">
        <v>70040</v>
      </c>
      <c r="I34" s="9"/>
      <c r="J34"/>
    </row>
    <row r="35" spans="1:10" ht="15.6">
      <c r="C35" s="15">
        <v>27</v>
      </c>
      <c r="E35" s="29" t="s">
        <v>9</v>
      </c>
      <c r="F35" s="24"/>
      <c r="G35" s="103">
        <v>70645.64</v>
      </c>
      <c r="I35" s="9"/>
    </row>
    <row r="36" spans="1:10" ht="15.6">
      <c r="C36" s="12" t="s">
        <v>221</v>
      </c>
      <c r="E36" s="29" t="s">
        <v>9</v>
      </c>
      <c r="F36" s="24"/>
      <c r="G36" s="103">
        <v>71070</v>
      </c>
      <c r="I36" s="9"/>
    </row>
    <row r="37" spans="1:10" ht="15.6">
      <c r="C37" s="15"/>
      <c r="E37" s="24" t="s">
        <v>9</v>
      </c>
      <c r="F37" s="24"/>
      <c r="I37" s="16"/>
    </row>
    <row r="38" spans="1:10" ht="15.6">
      <c r="B38" t="s">
        <v>143</v>
      </c>
      <c r="C38" s="15"/>
      <c r="F38" s="24"/>
      <c r="I38" s="16"/>
    </row>
    <row r="39" spans="1:10" ht="15.6">
      <c r="E39" s="29" t="s">
        <v>9</v>
      </c>
    </row>
    <row r="40" spans="1:10">
      <c r="A40" t="s">
        <v>9</v>
      </c>
    </row>
    <row r="41" spans="1:10">
      <c r="A41" t="s">
        <v>9</v>
      </c>
      <c r="B41" s="22"/>
      <c r="C41" s="21"/>
      <c r="D41" s="21"/>
      <c r="E41" s="21"/>
      <c r="F41" s="21"/>
      <c r="H41" s="21"/>
      <c r="I41" s="21"/>
    </row>
    <row r="42" spans="1:10">
      <c r="A42" t="s">
        <v>9</v>
      </c>
      <c r="B42" s="21"/>
      <c r="C42" s="21"/>
      <c r="D42" s="21"/>
      <c r="E42" s="21"/>
      <c r="F42" s="21"/>
      <c r="H42" s="21"/>
      <c r="I42" s="21"/>
    </row>
    <row r="43" spans="1:10">
      <c r="A43" t="s">
        <v>9</v>
      </c>
      <c r="B43" s="21"/>
      <c r="C43" s="21"/>
      <c r="D43" s="21"/>
      <c r="E43" s="21"/>
      <c r="F43" s="21"/>
      <c r="H43" s="21"/>
      <c r="I43" s="21"/>
    </row>
  </sheetData>
  <mergeCells count="4">
    <mergeCell ref="A1:I1"/>
    <mergeCell ref="A2:I2"/>
    <mergeCell ref="A3:I3"/>
    <mergeCell ref="A4:I4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42"/>
  <sheetViews>
    <sheetView topLeftCell="A4" workbookViewId="0">
      <selection activeCell="A6" sqref="A6"/>
    </sheetView>
  </sheetViews>
  <sheetFormatPr defaultRowHeight="13.2"/>
  <cols>
    <col min="1" max="1" width="10.44140625" customWidth="1"/>
    <col min="2" max="2" width="9.44140625" customWidth="1"/>
    <col min="3" max="3" width="20.6640625" customWidth="1"/>
    <col min="4" max="4" width="9.33203125" customWidth="1"/>
    <col min="5" max="5" width="30.6640625" customWidth="1"/>
    <col min="6" max="7" width="9.33203125" customWidth="1"/>
  </cols>
  <sheetData>
    <row r="2" spans="1:7">
      <c r="A2" s="125" t="s">
        <v>0</v>
      </c>
      <c r="B2" s="125"/>
      <c r="C2" s="125"/>
      <c r="D2" s="125"/>
      <c r="E2" s="125"/>
      <c r="F2" s="125"/>
      <c r="G2" s="125"/>
    </row>
    <row r="4" spans="1:7">
      <c r="A4" s="125" t="s">
        <v>1</v>
      </c>
      <c r="B4" s="125"/>
      <c r="C4" s="125"/>
      <c r="D4" s="125"/>
      <c r="E4" s="125"/>
      <c r="F4" s="125"/>
      <c r="G4" s="125"/>
    </row>
    <row r="5" spans="1:7">
      <c r="A5" s="125" t="s">
        <v>229</v>
      </c>
      <c r="B5" s="125"/>
      <c r="C5" s="125"/>
      <c r="D5" s="125"/>
      <c r="E5" s="125"/>
      <c r="F5" s="125"/>
      <c r="G5" s="125"/>
    </row>
    <row r="8" spans="1:7">
      <c r="A8" s="2" t="s">
        <v>2</v>
      </c>
      <c r="B8" s="3"/>
      <c r="C8" s="2" t="s">
        <v>92</v>
      </c>
      <c r="D8" s="2" t="s">
        <v>3</v>
      </c>
      <c r="E8" s="2" t="s">
        <v>4</v>
      </c>
      <c r="F8" s="2" t="s">
        <v>5</v>
      </c>
      <c r="G8" s="2" t="s">
        <v>6</v>
      </c>
    </row>
    <row r="9" spans="1:7">
      <c r="A9" s="4"/>
      <c r="B9" s="4"/>
      <c r="C9" s="4"/>
      <c r="D9" s="4"/>
      <c r="E9" s="4"/>
      <c r="F9" s="4"/>
      <c r="G9" s="4"/>
    </row>
    <row r="10" spans="1:7">
      <c r="A10" s="4" t="s">
        <v>7</v>
      </c>
      <c r="B10" s="4"/>
      <c r="C10" s="4">
        <v>240</v>
      </c>
      <c r="D10" s="4" t="s">
        <v>3</v>
      </c>
      <c r="E10" s="5">
        <v>0.19</v>
      </c>
      <c r="F10" s="4" t="s">
        <v>5</v>
      </c>
      <c r="G10" s="4" t="s">
        <v>6</v>
      </c>
    </row>
    <row r="11" spans="1:7">
      <c r="A11" s="4" t="s">
        <v>8</v>
      </c>
      <c r="B11" s="4"/>
      <c r="C11" s="67">
        <v>225</v>
      </c>
      <c r="D11" s="4" t="s">
        <v>3</v>
      </c>
      <c r="E11" s="6">
        <v>0.1</v>
      </c>
      <c r="F11" s="4" t="s">
        <v>5</v>
      </c>
      <c r="G11" s="4" t="s">
        <v>6</v>
      </c>
    </row>
    <row r="12" spans="1:7">
      <c r="A12" s="4"/>
      <c r="B12" s="4"/>
      <c r="C12" s="4"/>
      <c r="D12" s="4"/>
      <c r="E12" s="4"/>
      <c r="F12" s="4"/>
      <c r="G12" s="4" t="s">
        <v>9</v>
      </c>
    </row>
    <row r="13" spans="1:7">
      <c r="A13" s="4" t="s">
        <v>74</v>
      </c>
      <c r="B13" s="4"/>
      <c r="C13" s="4">
        <v>240</v>
      </c>
      <c r="D13" s="4" t="s">
        <v>3</v>
      </c>
      <c r="E13" s="6">
        <v>0.16</v>
      </c>
      <c r="F13" s="4" t="s">
        <v>5</v>
      </c>
      <c r="G13" s="4" t="s">
        <v>6</v>
      </c>
    </row>
    <row r="14" spans="1:7">
      <c r="A14" s="4" t="s">
        <v>8</v>
      </c>
      <c r="B14" s="4"/>
      <c r="C14" s="4">
        <v>210</v>
      </c>
      <c r="D14" s="4" t="s">
        <v>3</v>
      </c>
      <c r="E14" s="6">
        <v>0.1</v>
      </c>
      <c r="F14" s="4" t="s">
        <v>5</v>
      </c>
      <c r="G14" s="4" t="s">
        <v>6</v>
      </c>
    </row>
    <row r="15" spans="1:7">
      <c r="A15" s="4"/>
      <c r="B15" s="4"/>
      <c r="C15" s="4"/>
      <c r="D15" s="4"/>
      <c r="E15" s="6"/>
      <c r="F15" s="4"/>
      <c r="G15" s="4"/>
    </row>
    <row r="16" spans="1:7">
      <c r="A16" s="4" t="s">
        <v>10</v>
      </c>
      <c r="B16" s="4"/>
      <c r="C16" s="4">
        <v>240</v>
      </c>
      <c r="D16" s="4" t="s">
        <v>3</v>
      </c>
      <c r="E16" s="6">
        <v>0.13</v>
      </c>
      <c r="F16" s="4" t="s">
        <v>5</v>
      </c>
      <c r="G16" s="4" t="s">
        <v>6</v>
      </c>
    </row>
    <row r="17" spans="1:7">
      <c r="A17" s="4"/>
      <c r="B17" s="4"/>
      <c r="C17" s="4"/>
      <c r="D17" s="4"/>
      <c r="E17" s="6"/>
      <c r="F17" s="4"/>
      <c r="G17" s="4"/>
    </row>
    <row r="18" spans="1:7">
      <c r="A18" s="4" t="s">
        <v>89</v>
      </c>
      <c r="B18" s="4"/>
      <c r="C18" s="4">
        <v>230</v>
      </c>
      <c r="D18" s="4" t="s">
        <v>3</v>
      </c>
      <c r="E18" s="6">
        <v>0.13</v>
      </c>
      <c r="F18" s="4" t="s">
        <v>5</v>
      </c>
      <c r="G18" s="4" t="s">
        <v>6</v>
      </c>
    </row>
    <row r="19" spans="1:7">
      <c r="A19" s="4"/>
      <c r="B19" s="4"/>
      <c r="C19" s="4"/>
      <c r="D19" s="4"/>
      <c r="E19" s="6"/>
      <c r="F19" s="4"/>
      <c r="G19" s="4"/>
    </row>
    <row r="20" spans="1:7">
      <c r="A20" s="53" t="s">
        <v>149</v>
      </c>
      <c r="B20" s="4"/>
      <c r="C20" s="4">
        <v>220</v>
      </c>
      <c r="D20" s="4" t="s">
        <v>3</v>
      </c>
      <c r="E20" s="6">
        <v>0.13</v>
      </c>
      <c r="F20" s="4" t="s">
        <v>5</v>
      </c>
      <c r="G20" s="4" t="s">
        <v>6</v>
      </c>
    </row>
    <row r="21" spans="1:7">
      <c r="A21" s="4"/>
      <c r="B21" s="4"/>
      <c r="C21" s="4"/>
      <c r="D21" s="4"/>
      <c r="E21" s="6"/>
      <c r="F21" s="4"/>
      <c r="G21" s="4"/>
    </row>
    <row r="22" spans="1:7">
      <c r="A22" s="4" t="s">
        <v>91</v>
      </c>
      <c r="B22" s="4"/>
      <c r="C22" s="4">
        <v>230</v>
      </c>
      <c r="D22" s="4" t="s">
        <v>3</v>
      </c>
      <c r="E22" s="6">
        <v>0.13</v>
      </c>
      <c r="F22" s="4" t="s">
        <v>5</v>
      </c>
      <c r="G22" s="4" t="s">
        <v>6</v>
      </c>
    </row>
    <row r="24" spans="1:7">
      <c r="A24" s="7" t="s">
        <v>90</v>
      </c>
      <c r="B24" s="7"/>
      <c r="C24" s="77">
        <v>210</v>
      </c>
      <c r="D24" s="7" t="s">
        <v>11</v>
      </c>
      <c r="E24" s="8">
        <v>7.0000000000000007E-2</v>
      </c>
      <c r="F24" s="7" t="s">
        <v>12</v>
      </c>
      <c r="G24" s="7" t="s">
        <v>6</v>
      </c>
    </row>
    <row r="25" spans="1:7">
      <c r="A25" s="4"/>
      <c r="B25" s="4"/>
      <c r="C25" s="4"/>
      <c r="D25" s="4"/>
      <c r="E25" s="4"/>
      <c r="F25" s="4"/>
      <c r="G25" s="4"/>
    </row>
    <row r="26" spans="1:7">
      <c r="A26" s="4"/>
      <c r="B26" s="4"/>
      <c r="C26" s="4"/>
      <c r="D26" s="1" t="s">
        <v>13</v>
      </c>
      <c r="E26" s="4"/>
      <c r="F26" s="4"/>
      <c r="G26" s="4"/>
    </row>
    <row r="27" spans="1:7">
      <c r="A27" s="7"/>
      <c r="B27" s="7"/>
      <c r="C27" s="7"/>
      <c r="D27" s="7"/>
      <c r="E27" s="7"/>
      <c r="F27" s="7"/>
      <c r="G27" s="7"/>
    </row>
    <row r="28" spans="1:7">
      <c r="A28" s="4"/>
      <c r="B28" s="4"/>
      <c r="C28" s="4"/>
      <c r="D28" s="4"/>
      <c r="E28" s="4"/>
      <c r="F28" s="4"/>
      <c r="G28" s="4"/>
    </row>
    <row r="29" spans="1:7">
      <c r="A29" s="4" t="s">
        <v>14</v>
      </c>
      <c r="B29" s="4"/>
      <c r="C29" s="4">
        <v>210</v>
      </c>
      <c r="D29" s="4" t="s">
        <v>3</v>
      </c>
      <c r="E29" s="6">
        <v>0.08</v>
      </c>
      <c r="F29" s="4" t="s">
        <v>5</v>
      </c>
      <c r="G29" s="4" t="s">
        <v>6</v>
      </c>
    </row>
    <row r="30" spans="1:7">
      <c r="A30" s="4"/>
      <c r="B30" s="4"/>
      <c r="C30" s="4"/>
      <c r="D30" s="4"/>
      <c r="E30" s="6"/>
      <c r="F30" s="4"/>
      <c r="G30" s="4"/>
    </row>
    <row r="31" spans="1:7">
      <c r="A31" s="4" t="s">
        <v>75</v>
      </c>
      <c r="B31" s="4"/>
      <c r="C31" s="4">
        <v>205</v>
      </c>
      <c r="D31" s="4" t="s">
        <v>3</v>
      </c>
      <c r="E31" s="6">
        <v>0.08</v>
      </c>
      <c r="F31" s="4" t="s">
        <v>5</v>
      </c>
      <c r="G31" s="4" t="s">
        <v>6</v>
      </c>
    </row>
    <row r="32" spans="1:7">
      <c r="A32" s="4"/>
      <c r="B32" s="4"/>
      <c r="C32" s="4"/>
      <c r="D32" s="4"/>
      <c r="E32" s="6"/>
      <c r="F32" s="4"/>
      <c r="G32" s="4"/>
    </row>
    <row r="33" spans="1:7">
      <c r="A33" s="7" t="s">
        <v>15</v>
      </c>
      <c r="B33" s="7"/>
      <c r="C33" s="7">
        <v>203</v>
      </c>
      <c r="D33" s="7" t="s">
        <v>3</v>
      </c>
      <c r="E33" s="8">
        <v>0.08</v>
      </c>
      <c r="F33" s="7" t="s">
        <v>5</v>
      </c>
      <c r="G33" s="7" t="s">
        <v>6</v>
      </c>
    </row>
    <row r="34" spans="1:7">
      <c r="A34" s="4"/>
      <c r="B34" s="4"/>
      <c r="C34" s="4"/>
      <c r="D34" s="4"/>
      <c r="E34" s="6"/>
      <c r="F34" s="4"/>
      <c r="G34" s="4"/>
    </row>
    <row r="35" spans="1:7">
      <c r="A35" s="4"/>
      <c r="B35" s="4"/>
      <c r="C35" s="4"/>
      <c r="D35" s="4"/>
      <c r="E35" s="4"/>
      <c r="F35" s="4"/>
      <c r="G35" s="4"/>
    </row>
    <row r="36" spans="1:7">
      <c r="A36" s="4"/>
      <c r="B36" s="4"/>
      <c r="C36" s="4"/>
      <c r="D36" s="1" t="s">
        <v>16</v>
      </c>
      <c r="E36" s="4"/>
      <c r="F36" s="4"/>
      <c r="G36" s="4"/>
    </row>
    <row r="37" spans="1:7">
      <c r="A37" s="7"/>
      <c r="B37" s="7"/>
      <c r="C37" s="7"/>
      <c r="D37" s="7"/>
      <c r="E37" s="7"/>
      <c r="F37" s="7"/>
      <c r="G37" s="7"/>
    </row>
    <row r="38" spans="1:7">
      <c r="A38" s="4"/>
      <c r="B38" s="4"/>
      <c r="C38" s="4"/>
      <c r="D38" s="4"/>
      <c r="E38" s="4"/>
      <c r="F38" s="4"/>
      <c r="G38" s="4"/>
    </row>
    <row r="39" spans="1:7">
      <c r="A39" s="4"/>
      <c r="B39" s="4"/>
      <c r="C39" s="4" t="s">
        <v>146</v>
      </c>
      <c r="D39" s="4" t="s">
        <v>3</v>
      </c>
      <c r="E39" s="6">
        <v>0.19</v>
      </c>
      <c r="F39" s="4" t="s">
        <v>5</v>
      </c>
      <c r="G39" s="4" t="s">
        <v>6</v>
      </c>
    </row>
    <row r="40" spans="1:7">
      <c r="A40" s="7"/>
      <c r="B40" s="7"/>
      <c r="C40" s="7"/>
      <c r="D40" s="7"/>
      <c r="E40" s="7"/>
      <c r="F40" s="7"/>
      <c r="G40" s="7"/>
    </row>
    <row r="41" spans="1:7">
      <c r="A41" s="4"/>
      <c r="B41" s="4"/>
      <c r="C41" s="4"/>
      <c r="D41" s="4"/>
      <c r="E41" s="4"/>
      <c r="F41" s="4"/>
      <c r="G41" s="4"/>
    </row>
    <row r="42" spans="1:7">
      <c r="A42" s="4"/>
      <c r="B42" s="4"/>
      <c r="C42" s="4"/>
      <c r="D42" s="4" t="s">
        <v>17</v>
      </c>
      <c r="E42" s="4"/>
      <c r="F42" s="4"/>
      <c r="G42" s="4"/>
    </row>
  </sheetData>
  <mergeCells count="3">
    <mergeCell ref="A2:G2"/>
    <mergeCell ref="A4:G4"/>
    <mergeCell ref="A5:G5"/>
  </mergeCells>
  <pageMargins left="0.45" right="0.2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J43"/>
  <sheetViews>
    <sheetView topLeftCell="A7" workbookViewId="0">
      <selection activeCell="L33" sqref="L33"/>
    </sheetView>
  </sheetViews>
  <sheetFormatPr defaultRowHeight="13.2"/>
  <cols>
    <col min="9" max="9" width="11.5546875" bestFit="1" customWidth="1"/>
  </cols>
  <sheetData>
    <row r="2" spans="1:10">
      <c r="A2" s="123" t="s">
        <v>81</v>
      </c>
      <c r="B2" s="123"/>
      <c r="C2" s="123"/>
      <c r="D2" s="123"/>
      <c r="E2" s="123"/>
      <c r="F2" s="123"/>
      <c r="G2" s="123"/>
      <c r="H2" s="123"/>
      <c r="I2" s="123"/>
      <c r="J2" s="123"/>
    </row>
    <row r="3" spans="1:10">
      <c r="A3" s="123" t="s">
        <v>178</v>
      </c>
      <c r="B3" s="123"/>
      <c r="C3" s="123"/>
      <c r="D3" s="123"/>
      <c r="E3" s="123"/>
      <c r="F3" s="123"/>
      <c r="G3" s="123"/>
      <c r="H3" s="123"/>
      <c r="I3" s="123"/>
      <c r="J3" s="123"/>
    </row>
    <row r="4" spans="1:10">
      <c r="A4" s="124" t="s">
        <v>230</v>
      </c>
      <c r="B4" s="124"/>
      <c r="C4" s="124"/>
      <c r="D4" s="124"/>
      <c r="E4" s="124"/>
      <c r="F4" s="124"/>
      <c r="G4" s="124"/>
      <c r="H4" s="124"/>
      <c r="I4" s="124"/>
      <c r="J4" s="124"/>
    </row>
    <row r="5" spans="1:10">
      <c r="A5" s="123" t="s">
        <v>9</v>
      </c>
      <c r="B5" s="123"/>
      <c r="C5" s="123"/>
      <c r="D5" s="123"/>
      <c r="E5" s="123"/>
      <c r="F5" s="123"/>
      <c r="G5" s="123"/>
      <c r="H5" s="123"/>
      <c r="I5" s="123"/>
      <c r="J5" s="123"/>
    </row>
    <row r="6" spans="1:10">
      <c r="A6" s="32"/>
      <c r="B6" s="32"/>
      <c r="C6" s="32"/>
      <c r="D6" s="32"/>
      <c r="E6" s="32"/>
      <c r="F6" s="32"/>
      <c r="G6" s="32"/>
      <c r="H6" s="32"/>
      <c r="I6" s="32"/>
      <c r="J6" s="32"/>
    </row>
    <row r="7" spans="1:10" ht="15.6">
      <c r="A7" s="45" t="s">
        <v>49</v>
      </c>
      <c r="B7" s="46"/>
      <c r="C7" s="45" t="s">
        <v>22</v>
      </c>
      <c r="D7" s="46"/>
      <c r="E7" s="45"/>
      <c r="F7" s="43" t="s">
        <v>39</v>
      </c>
      <c r="G7" s="46"/>
      <c r="H7" s="46"/>
      <c r="I7" s="43" t="s">
        <v>50</v>
      </c>
      <c r="J7" s="46"/>
    </row>
    <row r="8" spans="1:10" ht="15.6">
      <c r="A8" s="9"/>
      <c r="B8" s="9"/>
      <c r="C8" s="9"/>
      <c r="D8" s="9"/>
      <c r="E8" s="9"/>
      <c r="F8" s="36"/>
      <c r="G8" s="9"/>
      <c r="H8" s="9"/>
      <c r="I8" s="9"/>
      <c r="J8" s="9"/>
    </row>
    <row r="9" spans="1:10" ht="15.6">
      <c r="A9" s="12">
        <v>0</v>
      </c>
      <c r="B9" s="9"/>
      <c r="C9" s="25">
        <f t="shared" ref="C9:C40" si="0">+F9/7.5</f>
        <v>23.014205555555556</v>
      </c>
      <c r="D9" s="9"/>
      <c r="E9" s="36"/>
      <c r="F9" s="36">
        <f t="shared" ref="F9:F40" si="1">+I9/240</f>
        <v>172.60654166666666</v>
      </c>
      <c r="G9" s="9"/>
      <c r="H9" s="9"/>
      <c r="I9" s="103">
        <v>41425.57</v>
      </c>
      <c r="J9" s="9"/>
    </row>
    <row r="10" spans="1:10" ht="15.6">
      <c r="A10" s="12">
        <v>1</v>
      </c>
      <c r="B10" s="9"/>
      <c r="C10" s="25">
        <f t="shared" si="0"/>
        <v>23.093744444444443</v>
      </c>
      <c r="D10" s="9"/>
      <c r="E10" s="36"/>
      <c r="F10" s="36">
        <f t="shared" si="1"/>
        <v>173.20308333333332</v>
      </c>
      <c r="G10" s="9"/>
      <c r="H10" s="9"/>
      <c r="I10" s="103">
        <v>41568.74</v>
      </c>
      <c r="J10" s="9"/>
    </row>
    <row r="11" spans="1:10" ht="15.6">
      <c r="A11" s="12">
        <v>2</v>
      </c>
      <c r="B11" s="9"/>
      <c r="C11" s="25">
        <f t="shared" si="0"/>
        <v>23.172138888888888</v>
      </c>
      <c r="D11" s="9"/>
      <c r="E11" s="36"/>
      <c r="F11" s="36">
        <f t="shared" si="1"/>
        <v>173.79104166666667</v>
      </c>
      <c r="G11" s="9"/>
      <c r="H11" s="9"/>
      <c r="I11" s="103">
        <v>41709.85</v>
      </c>
      <c r="J11" s="9"/>
    </row>
    <row r="12" spans="1:10" ht="15.6">
      <c r="A12" s="12">
        <v>3</v>
      </c>
      <c r="B12" s="9"/>
      <c r="C12" s="25">
        <f t="shared" si="0"/>
        <v>23.252822222222225</v>
      </c>
      <c r="D12" s="9"/>
      <c r="E12" s="36"/>
      <c r="F12" s="36">
        <f t="shared" si="1"/>
        <v>174.39616666666669</v>
      </c>
      <c r="G12" s="9"/>
      <c r="H12" s="9"/>
      <c r="I12" s="103">
        <v>41855.08</v>
      </c>
      <c r="J12" s="9"/>
    </row>
    <row r="13" spans="1:10" ht="15.6">
      <c r="A13" s="12">
        <v>4</v>
      </c>
      <c r="B13" s="9"/>
      <c r="C13" s="25">
        <f t="shared" si="0"/>
        <v>23.330072222222224</v>
      </c>
      <c r="D13" s="9"/>
      <c r="E13" s="36"/>
      <c r="F13" s="36">
        <f t="shared" si="1"/>
        <v>174.97554166666669</v>
      </c>
      <c r="G13" s="9"/>
      <c r="H13" s="9"/>
      <c r="I13" s="103">
        <v>41994.130000000005</v>
      </c>
      <c r="J13" s="9"/>
    </row>
    <row r="14" spans="1:10" ht="15.6">
      <c r="A14" s="12">
        <v>5</v>
      </c>
      <c r="B14" s="9"/>
      <c r="C14" s="25">
        <f t="shared" si="0"/>
        <v>23.662533333333332</v>
      </c>
      <c r="D14" s="9"/>
      <c r="E14" s="36"/>
      <c r="F14" s="36">
        <f t="shared" si="1"/>
        <v>177.46899999999999</v>
      </c>
      <c r="G14" s="9"/>
      <c r="H14" s="9"/>
      <c r="I14" s="103">
        <v>42592.56</v>
      </c>
      <c r="J14" s="9"/>
    </row>
    <row r="15" spans="1:10" ht="15.6">
      <c r="A15" s="12">
        <v>6</v>
      </c>
      <c r="B15" s="9"/>
      <c r="C15" s="25">
        <f t="shared" si="0"/>
        <v>24.089983333333336</v>
      </c>
      <c r="D15" s="9"/>
      <c r="E15" s="36"/>
      <c r="F15" s="36">
        <f t="shared" si="1"/>
        <v>180.67487500000001</v>
      </c>
      <c r="G15" s="9"/>
      <c r="H15" s="9"/>
      <c r="I15" s="103">
        <v>43361.97</v>
      </c>
      <c r="J15" s="9"/>
    </row>
    <row r="16" spans="1:10" ht="15.6">
      <c r="A16" s="12">
        <v>7</v>
      </c>
      <c r="B16" s="9"/>
      <c r="C16" s="25">
        <f t="shared" si="0"/>
        <v>24.695394444444442</v>
      </c>
      <c r="D16" s="9"/>
      <c r="E16" s="36"/>
      <c r="F16" s="36">
        <f t="shared" si="1"/>
        <v>185.21545833333332</v>
      </c>
      <c r="G16" s="9"/>
      <c r="H16" s="9"/>
      <c r="I16" s="103">
        <v>44451.71</v>
      </c>
      <c r="J16" s="9"/>
    </row>
    <row r="17" spans="1:10" ht="15.6">
      <c r="A17" s="12">
        <v>8</v>
      </c>
      <c r="B17" s="9"/>
      <c r="C17" s="25">
        <f t="shared" si="0"/>
        <v>25.094233333333332</v>
      </c>
      <c r="D17" s="9"/>
      <c r="E17" s="36"/>
      <c r="F17" s="36">
        <f t="shared" si="1"/>
        <v>188.20675</v>
      </c>
      <c r="G17" s="9"/>
      <c r="H17" s="9"/>
      <c r="I17" s="103">
        <v>45169.62</v>
      </c>
      <c r="J17" s="9"/>
    </row>
    <row r="18" spans="1:10" ht="15.6">
      <c r="A18" s="12">
        <v>9</v>
      </c>
      <c r="B18" s="9"/>
      <c r="C18" s="25">
        <f t="shared" si="0"/>
        <v>25.982322222222219</v>
      </c>
      <c r="D18" s="9"/>
      <c r="E18" s="36"/>
      <c r="F18" s="36">
        <f t="shared" si="1"/>
        <v>194.86741666666666</v>
      </c>
      <c r="G18" s="9"/>
      <c r="H18" s="9"/>
      <c r="I18" s="103">
        <v>46768.18</v>
      </c>
      <c r="J18" s="9"/>
    </row>
    <row r="19" spans="1:10" ht="15.6">
      <c r="A19" s="12">
        <v>10</v>
      </c>
      <c r="B19" s="9"/>
      <c r="C19" s="25">
        <f t="shared" si="0"/>
        <v>26.404049999999998</v>
      </c>
      <c r="D19" s="9"/>
      <c r="E19" s="36"/>
      <c r="F19" s="36">
        <f t="shared" si="1"/>
        <v>198.03037499999999</v>
      </c>
      <c r="G19" s="9"/>
      <c r="H19" s="9"/>
      <c r="I19" s="103">
        <v>47527.29</v>
      </c>
      <c r="J19" s="9"/>
    </row>
    <row r="20" spans="1:10" ht="15.6">
      <c r="A20" s="12">
        <v>11</v>
      </c>
      <c r="B20" s="9"/>
      <c r="C20" s="25">
        <f t="shared" si="0"/>
        <v>28.333333333333332</v>
      </c>
      <c r="D20" s="9"/>
      <c r="E20" s="36"/>
      <c r="F20" s="36">
        <f t="shared" si="1"/>
        <v>212.5</v>
      </c>
      <c r="G20" s="9"/>
      <c r="H20" s="9"/>
      <c r="I20" s="103">
        <v>51000</v>
      </c>
      <c r="J20" s="9"/>
    </row>
    <row r="21" spans="1:10" ht="15.6">
      <c r="A21" s="12">
        <v>12</v>
      </c>
      <c r="B21" s="9"/>
      <c r="C21" s="25">
        <f t="shared" si="0"/>
        <v>28.888888888888889</v>
      </c>
      <c r="D21" s="9"/>
      <c r="E21" s="36"/>
      <c r="F21" s="36">
        <f t="shared" si="1"/>
        <v>216.66666666666666</v>
      </c>
      <c r="G21" s="9"/>
      <c r="H21" s="9"/>
      <c r="I21" s="103">
        <v>52000</v>
      </c>
      <c r="J21" s="9"/>
    </row>
    <row r="22" spans="1:10" ht="15.6">
      <c r="A22" s="12">
        <v>13</v>
      </c>
      <c r="B22" s="9"/>
      <c r="C22" s="25">
        <f t="shared" si="0"/>
        <v>29.177777777777781</v>
      </c>
      <c r="D22" s="9"/>
      <c r="E22" s="36"/>
      <c r="F22" s="36">
        <f t="shared" si="1"/>
        <v>218.83333333333334</v>
      </c>
      <c r="G22" s="9"/>
      <c r="H22" s="9"/>
      <c r="I22" s="103">
        <v>52520</v>
      </c>
      <c r="J22" s="9"/>
    </row>
    <row r="23" spans="1:10" ht="15.6">
      <c r="A23" s="12">
        <v>14</v>
      </c>
      <c r="B23" s="9"/>
      <c r="C23" s="25">
        <f t="shared" si="0"/>
        <v>29.469555555555552</v>
      </c>
      <c r="D23" s="9"/>
      <c r="E23" s="36"/>
      <c r="F23" s="36">
        <f t="shared" si="1"/>
        <v>221.02166666666665</v>
      </c>
      <c r="G23" s="9"/>
      <c r="H23" s="9"/>
      <c r="I23" s="103">
        <v>53045.2</v>
      </c>
      <c r="J23" s="9"/>
    </row>
    <row r="24" spans="1:10" ht="15.6">
      <c r="A24" s="12">
        <v>15</v>
      </c>
      <c r="B24" s="9"/>
      <c r="C24" s="25">
        <f t="shared" si="0"/>
        <v>29.764251111111108</v>
      </c>
      <c r="D24" s="9"/>
      <c r="E24" s="36"/>
      <c r="F24" s="36">
        <f t="shared" si="1"/>
        <v>223.23188333333331</v>
      </c>
      <c r="G24" s="9"/>
      <c r="H24" s="9"/>
      <c r="I24" s="103">
        <v>53575.651999999995</v>
      </c>
      <c r="J24" s="9"/>
    </row>
    <row r="25" spans="1:10" ht="15.6">
      <c r="A25" s="12">
        <v>16</v>
      </c>
      <c r="B25" s="9"/>
      <c r="C25" s="25">
        <f t="shared" si="0"/>
        <v>30.061893622222222</v>
      </c>
      <c r="D25" s="9"/>
      <c r="E25" s="36"/>
      <c r="F25" s="36">
        <f t="shared" si="1"/>
        <v>225.46420216666667</v>
      </c>
      <c r="G25" s="9"/>
      <c r="H25" s="9"/>
      <c r="I25" s="103">
        <v>54111.408519999997</v>
      </c>
      <c r="J25" s="9"/>
    </row>
    <row r="26" spans="1:10" ht="15.6">
      <c r="A26" s="12">
        <v>17</v>
      </c>
      <c r="B26" s="9"/>
      <c r="C26" s="25">
        <f t="shared" si="0"/>
        <v>30.362512558444443</v>
      </c>
      <c r="D26" s="9"/>
      <c r="E26" s="36"/>
      <c r="F26" s="36">
        <f t="shared" si="1"/>
        <v>227.71884418833332</v>
      </c>
      <c r="G26" s="9"/>
      <c r="H26" s="9"/>
      <c r="I26" s="103">
        <v>54652.5226052</v>
      </c>
      <c r="J26" s="9"/>
    </row>
    <row r="27" spans="1:10" ht="15.6">
      <c r="A27" s="12">
        <v>18</v>
      </c>
      <c r="B27" s="9"/>
      <c r="C27" s="25">
        <f t="shared" si="0"/>
        <v>30.66613768402889</v>
      </c>
      <c r="D27" s="9"/>
      <c r="E27" s="9"/>
      <c r="F27" s="36">
        <f t="shared" si="1"/>
        <v>229.99603263021666</v>
      </c>
      <c r="G27" s="9"/>
      <c r="H27" s="9"/>
      <c r="I27" s="103">
        <v>55199.047831251999</v>
      </c>
      <c r="J27" s="9"/>
    </row>
    <row r="28" spans="1:10" ht="15.6">
      <c r="A28" s="12">
        <v>19</v>
      </c>
      <c r="B28" s="9"/>
      <c r="C28" s="25">
        <f t="shared" si="0"/>
        <v>30.972799060869182</v>
      </c>
      <c r="D28" s="9"/>
      <c r="E28" s="9"/>
      <c r="F28" s="36">
        <f t="shared" si="1"/>
        <v>232.29599295651886</v>
      </c>
      <c r="G28" s="9"/>
      <c r="H28" s="9"/>
      <c r="I28" s="103">
        <v>55751.038309564523</v>
      </c>
      <c r="J28" s="9"/>
    </row>
    <row r="29" spans="1:10" ht="15.6">
      <c r="A29" s="12">
        <v>20</v>
      </c>
      <c r="B29" s="9"/>
      <c r="C29" s="25">
        <f t="shared" si="0"/>
        <v>31.282527051477871</v>
      </c>
      <c r="D29" s="9"/>
      <c r="E29" s="9"/>
      <c r="F29" s="36">
        <f t="shared" si="1"/>
        <v>234.61895288608403</v>
      </c>
      <c r="G29" s="9"/>
      <c r="H29" s="9"/>
      <c r="I29" s="103">
        <v>56308.548692660166</v>
      </c>
      <c r="J29" s="9"/>
    </row>
    <row r="30" spans="1:10" ht="15.6">
      <c r="A30" s="12">
        <v>21</v>
      </c>
      <c r="B30" s="9"/>
      <c r="C30" s="25">
        <f t="shared" si="0"/>
        <v>31.59535232199265</v>
      </c>
      <c r="D30" s="9"/>
      <c r="E30" s="9"/>
      <c r="F30" s="36">
        <f t="shared" si="1"/>
        <v>236.96514241494486</v>
      </c>
      <c r="G30" s="9"/>
      <c r="H30" s="9"/>
      <c r="I30" s="103">
        <v>56871.63417958677</v>
      </c>
      <c r="J30" s="9"/>
    </row>
    <row r="31" spans="1:10" ht="15.6">
      <c r="A31" s="12">
        <v>22</v>
      </c>
      <c r="B31" s="9"/>
      <c r="C31" s="25">
        <f t="shared" si="0"/>
        <v>31.911305845212574</v>
      </c>
      <c r="D31" s="9"/>
      <c r="E31" s="9"/>
      <c r="F31" s="36">
        <f t="shared" si="1"/>
        <v>239.33479383909432</v>
      </c>
      <c r="G31" s="9"/>
      <c r="H31" s="9"/>
      <c r="I31" s="103">
        <v>57440.350521382636</v>
      </c>
      <c r="J31" s="9"/>
    </row>
    <row r="32" spans="1:10" ht="15.6">
      <c r="A32" s="12">
        <v>23</v>
      </c>
      <c r="C32" s="25">
        <f t="shared" si="0"/>
        <v>32.230418903664699</v>
      </c>
      <c r="F32" s="36">
        <f t="shared" si="1"/>
        <v>241.72814177748526</v>
      </c>
      <c r="I32" s="103">
        <v>58014.754026596464</v>
      </c>
    </row>
    <row r="33" spans="1:10" ht="15.6">
      <c r="A33" s="12">
        <v>24</v>
      </c>
      <c r="C33" s="25">
        <f t="shared" si="0"/>
        <v>32.818088888888887</v>
      </c>
      <c r="F33" s="36">
        <f t="shared" si="1"/>
        <v>246.13566666666668</v>
      </c>
      <c r="I33" s="103">
        <v>59072.560000000005</v>
      </c>
    </row>
    <row r="34" spans="1:10" ht="15.6">
      <c r="A34" s="12">
        <v>25</v>
      </c>
      <c r="C34" s="25">
        <f t="shared" si="0"/>
        <v>33.516200000000005</v>
      </c>
      <c r="F34" s="36">
        <f t="shared" si="1"/>
        <v>251.37150000000003</v>
      </c>
      <c r="I34" s="103">
        <v>60329.16</v>
      </c>
    </row>
    <row r="35" spans="1:10" ht="15.6">
      <c r="A35" s="12">
        <v>26</v>
      </c>
      <c r="C35" s="25">
        <f t="shared" si="0"/>
        <v>34.068394444444444</v>
      </c>
      <c r="F35" s="36">
        <f t="shared" si="1"/>
        <v>255.51295833333333</v>
      </c>
      <c r="I35" s="103">
        <v>61323.11</v>
      </c>
    </row>
    <row r="36" spans="1:10" ht="15.6">
      <c r="A36" s="12">
        <v>27</v>
      </c>
      <c r="C36" s="25">
        <f t="shared" si="0"/>
        <v>34.149077777777777</v>
      </c>
      <c r="F36" s="36">
        <f t="shared" si="1"/>
        <v>256.11808333333335</v>
      </c>
      <c r="I36" s="103">
        <v>61468.340000000004</v>
      </c>
    </row>
    <row r="37" spans="1:10" ht="15.6">
      <c r="A37" s="12">
        <v>28</v>
      </c>
      <c r="C37" s="25">
        <f t="shared" si="0"/>
        <v>34.276683333333338</v>
      </c>
      <c r="F37" s="36">
        <f t="shared" si="1"/>
        <v>257.07512500000001</v>
      </c>
      <c r="I37" s="103">
        <v>61698.03</v>
      </c>
    </row>
    <row r="38" spans="1:10" ht="15.6">
      <c r="A38" s="12">
        <v>29</v>
      </c>
      <c r="C38" s="25">
        <f t="shared" si="0"/>
        <v>34.403716666666668</v>
      </c>
      <c r="F38" s="36">
        <f t="shared" si="1"/>
        <v>258.02787499999999</v>
      </c>
      <c r="I38" s="103">
        <v>61926.69</v>
      </c>
    </row>
    <row r="39" spans="1:10" ht="15.6">
      <c r="A39" s="12">
        <v>30</v>
      </c>
      <c r="C39" s="25">
        <f t="shared" si="0"/>
        <v>34.531322222222222</v>
      </c>
      <c r="F39" s="36">
        <f t="shared" si="1"/>
        <v>258.98491666666666</v>
      </c>
      <c r="I39" s="103">
        <v>62156.380000000005</v>
      </c>
    </row>
    <row r="40" spans="1:10" ht="15.6">
      <c r="A40" s="12" t="s">
        <v>222</v>
      </c>
      <c r="C40" s="25">
        <f t="shared" si="0"/>
        <v>34.658927777777777</v>
      </c>
      <c r="F40" s="36">
        <f t="shared" si="1"/>
        <v>259.94195833333333</v>
      </c>
      <c r="I40" s="103">
        <v>62386.07</v>
      </c>
    </row>
    <row r="41" spans="1:10" ht="15.6">
      <c r="A41" s="12"/>
      <c r="C41" s="25"/>
      <c r="F41" s="36"/>
      <c r="I41" s="103"/>
    </row>
    <row r="42" spans="1:10" ht="15.6">
      <c r="A42" s="12"/>
      <c r="C42" s="25"/>
      <c r="F42" s="36"/>
      <c r="I42" s="60"/>
    </row>
    <row r="43" spans="1:10">
      <c r="A43" s="21" t="s">
        <v>179</v>
      </c>
      <c r="B43" s="21"/>
      <c r="C43" s="21"/>
      <c r="D43" s="21"/>
      <c r="E43" s="21"/>
      <c r="F43" s="21"/>
      <c r="G43" s="21"/>
      <c r="H43" s="21"/>
      <c r="I43" s="21"/>
      <c r="J43" s="21"/>
    </row>
  </sheetData>
  <mergeCells count="4">
    <mergeCell ref="A2:J2"/>
    <mergeCell ref="A3:J3"/>
    <mergeCell ref="A4:J4"/>
    <mergeCell ref="A5:J5"/>
  </mergeCells>
  <pageMargins left="0.7" right="0.2" top="0.25" bottom="0.25" header="0.3" footer="0.3"/>
  <pageSetup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53"/>
  <sheetViews>
    <sheetView workbookViewId="0">
      <selection activeCell="G5" sqref="G5"/>
    </sheetView>
  </sheetViews>
  <sheetFormatPr defaultRowHeight="13.2"/>
  <cols>
    <col min="1" max="1" width="15.6640625" customWidth="1"/>
    <col min="2" max="2" width="7.6640625" customWidth="1"/>
    <col min="3" max="3" width="15.6640625" customWidth="1"/>
    <col min="4" max="4" width="7.6640625" customWidth="1"/>
    <col min="5" max="5" width="15.6640625" customWidth="1"/>
    <col min="6" max="6" width="7.6640625" customWidth="1"/>
    <col min="7" max="7" width="15.6640625" customWidth="1"/>
    <col min="8" max="8" width="7.6640625" customWidth="1"/>
    <col min="10" max="10" width="10.33203125" bestFit="1" customWidth="1"/>
  </cols>
  <sheetData>
    <row r="1" spans="1:10">
      <c r="A1" s="123" t="s">
        <v>81</v>
      </c>
      <c r="B1" s="123"/>
      <c r="C1" s="123"/>
      <c r="D1" s="123"/>
      <c r="E1" s="123"/>
      <c r="F1" s="123"/>
      <c r="G1" s="123"/>
      <c r="H1" s="123"/>
    </row>
    <row r="2" spans="1:10">
      <c r="A2" s="123" t="s">
        <v>242</v>
      </c>
      <c r="B2" s="123"/>
      <c r="C2" s="123"/>
      <c r="D2" s="123"/>
      <c r="E2" s="123"/>
      <c r="F2" s="123"/>
      <c r="G2" s="123"/>
      <c r="H2" s="123"/>
    </row>
    <row r="3" spans="1:10">
      <c r="A3" s="123" t="s">
        <v>9</v>
      </c>
      <c r="B3" s="123"/>
      <c r="C3" s="123"/>
      <c r="D3" s="123"/>
      <c r="E3" s="123"/>
      <c r="F3" s="123"/>
      <c r="G3" s="123"/>
      <c r="H3" s="123"/>
    </row>
    <row r="4" spans="1:10">
      <c r="A4" s="42" t="s">
        <v>24</v>
      </c>
      <c r="B4" s="32"/>
      <c r="C4" s="42" t="s">
        <v>38</v>
      </c>
      <c r="D4" s="32"/>
      <c r="E4" s="42" t="s">
        <v>39</v>
      </c>
      <c r="F4" s="32"/>
      <c r="G4" s="54" t="s">
        <v>23</v>
      </c>
      <c r="H4" s="32"/>
    </row>
    <row r="5" spans="1:10" ht="14.1" customHeight="1">
      <c r="A5" s="12">
        <v>0</v>
      </c>
      <c r="C5" s="25">
        <v>11</v>
      </c>
      <c r="E5" s="26">
        <f>+G5/199</f>
        <v>82.5</v>
      </c>
      <c r="G5" s="92">
        <f>+C5*199*7.5</f>
        <v>16417.5</v>
      </c>
      <c r="J5" s="25"/>
    </row>
    <row r="6" spans="1:10" ht="14.1" customHeight="1">
      <c r="A6" s="12">
        <v>1</v>
      </c>
      <c r="C6" s="25">
        <v>11.1</v>
      </c>
      <c r="E6" s="26">
        <f t="shared" ref="E6:E36" si="0">+G6/199</f>
        <v>83.25</v>
      </c>
      <c r="G6" s="92">
        <f t="shared" ref="G6:G36" si="1">+C6*199*7.5</f>
        <v>16566.75</v>
      </c>
      <c r="J6" s="25"/>
    </row>
    <row r="7" spans="1:10" ht="14.1" customHeight="1">
      <c r="A7" s="12">
        <v>2</v>
      </c>
      <c r="C7" s="25">
        <v>11.2</v>
      </c>
      <c r="E7" s="26">
        <f t="shared" si="0"/>
        <v>83.999999999999986</v>
      </c>
      <c r="G7" s="92">
        <f t="shared" si="1"/>
        <v>16715.999999999996</v>
      </c>
      <c r="J7" s="25"/>
    </row>
    <row r="8" spans="1:10" ht="14.1" customHeight="1">
      <c r="A8" s="12">
        <v>3</v>
      </c>
      <c r="C8" s="25">
        <v>11.3</v>
      </c>
      <c r="E8" s="26">
        <f t="shared" si="0"/>
        <v>84.750000000000014</v>
      </c>
      <c r="G8" s="92">
        <f t="shared" si="1"/>
        <v>16865.250000000004</v>
      </c>
      <c r="J8" s="25"/>
    </row>
    <row r="9" spans="1:10" ht="14.1" customHeight="1">
      <c r="A9" s="12">
        <v>4</v>
      </c>
      <c r="C9" s="25">
        <v>11.4</v>
      </c>
      <c r="E9" s="26">
        <f t="shared" si="0"/>
        <v>85.5</v>
      </c>
      <c r="G9" s="92">
        <f t="shared" si="1"/>
        <v>17014.5</v>
      </c>
      <c r="J9" s="25"/>
    </row>
    <row r="10" spans="1:10" ht="14.1" customHeight="1">
      <c r="A10" s="12">
        <v>5</v>
      </c>
      <c r="C10" s="25">
        <v>11.5</v>
      </c>
      <c r="E10" s="26">
        <f t="shared" si="0"/>
        <v>86.25</v>
      </c>
      <c r="G10" s="92">
        <f t="shared" si="1"/>
        <v>17163.75</v>
      </c>
      <c r="J10" s="25"/>
    </row>
    <row r="11" spans="1:10" ht="14.1" customHeight="1">
      <c r="A11" s="12">
        <v>6</v>
      </c>
      <c r="C11" s="25">
        <v>11.6</v>
      </c>
      <c r="E11" s="26">
        <f t="shared" si="0"/>
        <v>87</v>
      </c>
      <c r="G11" s="92">
        <f t="shared" si="1"/>
        <v>17313</v>
      </c>
      <c r="J11" s="25"/>
    </row>
    <row r="12" spans="1:10" ht="14.1" customHeight="1">
      <c r="A12" s="12">
        <v>7</v>
      </c>
      <c r="C12" s="25">
        <v>11.7</v>
      </c>
      <c r="E12" s="26">
        <f t="shared" si="0"/>
        <v>87.749999999999986</v>
      </c>
      <c r="G12" s="92">
        <f t="shared" si="1"/>
        <v>17462.249999999996</v>
      </c>
      <c r="J12" s="25"/>
    </row>
    <row r="13" spans="1:10" ht="14.1" customHeight="1">
      <c r="A13" s="12">
        <v>8</v>
      </c>
      <c r="C13" s="25">
        <v>11.8</v>
      </c>
      <c r="E13" s="26">
        <f t="shared" si="0"/>
        <v>88.500000000000014</v>
      </c>
      <c r="G13" s="92">
        <f t="shared" si="1"/>
        <v>17611.500000000004</v>
      </c>
      <c r="J13" s="25"/>
    </row>
    <row r="14" spans="1:10" ht="14.1" customHeight="1">
      <c r="A14" s="12">
        <v>9</v>
      </c>
      <c r="C14" s="25">
        <v>11.978903450586264</v>
      </c>
      <c r="E14" s="26">
        <f t="shared" si="0"/>
        <v>89.841775879396991</v>
      </c>
      <c r="G14" s="92">
        <f t="shared" si="1"/>
        <v>17878.5134</v>
      </c>
      <c r="J14" s="25"/>
    </row>
    <row r="15" spans="1:10" ht="14.1" customHeight="1">
      <c r="A15" s="12">
        <v>10</v>
      </c>
      <c r="C15" s="25">
        <v>12.1128</v>
      </c>
      <c r="E15" s="26">
        <f t="shared" si="0"/>
        <v>90.846000000000004</v>
      </c>
      <c r="G15" s="92">
        <f t="shared" si="1"/>
        <v>18078.353999999999</v>
      </c>
      <c r="J15" s="25"/>
    </row>
    <row r="16" spans="1:10" ht="14.1" customHeight="1">
      <c r="A16" s="12">
        <v>11</v>
      </c>
      <c r="C16" s="25">
        <v>12.596903450586264</v>
      </c>
      <c r="E16" s="26">
        <f t="shared" si="0"/>
        <v>94.476775879396996</v>
      </c>
      <c r="G16" s="92">
        <f t="shared" si="1"/>
        <v>18800.878400000001</v>
      </c>
      <c r="J16" s="25"/>
    </row>
    <row r="17" spans="1:10" ht="14.1" customHeight="1">
      <c r="A17" s="12">
        <v>12</v>
      </c>
      <c r="C17" s="25">
        <v>12.792599999999998</v>
      </c>
      <c r="E17" s="26">
        <f t="shared" si="0"/>
        <v>95.944499999999977</v>
      </c>
      <c r="G17" s="92">
        <f t="shared" si="1"/>
        <v>19092.955499999996</v>
      </c>
      <c r="J17" s="25"/>
    </row>
    <row r="18" spans="1:10" ht="14.1" customHeight="1">
      <c r="A18" s="12">
        <v>13</v>
      </c>
      <c r="C18" s="25">
        <v>12.926503450586265</v>
      </c>
      <c r="E18" s="26">
        <f t="shared" si="0"/>
        <v>96.94877587939699</v>
      </c>
      <c r="G18" s="92">
        <f t="shared" si="1"/>
        <v>19292.806400000001</v>
      </c>
      <c r="J18" s="25"/>
    </row>
    <row r="19" spans="1:10" ht="14.1" customHeight="1">
      <c r="A19" s="15">
        <v>14</v>
      </c>
      <c r="C19" s="25">
        <v>13.214903450586265</v>
      </c>
      <c r="E19" s="26">
        <f t="shared" si="0"/>
        <v>99.111775879396987</v>
      </c>
      <c r="G19" s="92">
        <f t="shared" si="1"/>
        <v>19723.243399999999</v>
      </c>
      <c r="J19" s="25"/>
    </row>
    <row r="20" spans="1:10" ht="14.1" customHeight="1">
      <c r="A20" s="12">
        <v>15</v>
      </c>
      <c r="C20" s="25">
        <v>13.6372</v>
      </c>
      <c r="E20" s="26">
        <f t="shared" si="0"/>
        <v>102.279</v>
      </c>
      <c r="G20" s="92">
        <f t="shared" si="1"/>
        <v>20353.521000000001</v>
      </c>
      <c r="J20" s="25"/>
    </row>
    <row r="21" spans="1:10" ht="14.1" customHeight="1">
      <c r="A21" s="12">
        <v>16</v>
      </c>
      <c r="C21" s="25">
        <v>13.987400000000003</v>
      </c>
      <c r="E21" s="26">
        <f t="shared" si="0"/>
        <v>104.90550000000003</v>
      </c>
      <c r="G21" s="92">
        <f t="shared" si="1"/>
        <v>20876.194500000005</v>
      </c>
      <c r="J21" s="25"/>
    </row>
    <row r="22" spans="1:10" ht="14.1" customHeight="1">
      <c r="A22" s="12">
        <v>17</v>
      </c>
      <c r="C22" s="25">
        <v>15.151303450586266</v>
      </c>
      <c r="E22" s="26">
        <f t="shared" si="0"/>
        <v>113.63477587939701</v>
      </c>
      <c r="G22" s="92">
        <f t="shared" si="1"/>
        <v>22613.320400000004</v>
      </c>
      <c r="J22" s="25"/>
    </row>
    <row r="23" spans="1:10" ht="14.1" customHeight="1">
      <c r="A23" s="12">
        <v>18</v>
      </c>
      <c r="C23" s="25">
        <v>15.408800000000001</v>
      </c>
      <c r="E23" s="26">
        <f t="shared" si="0"/>
        <v>115.566</v>
      </c>
      <c r="G23" s="92">
        <f t="shared" si="1"/>
        <v>22997.634000000002</v>
      </c>
      <c r="J23" s="25"/>
    </row>
    <row r="24" spans="1:10" ht="14.1" customHeight="1">
      <c r="A24" s="12">
        <v>19</v>
      </c>
      <c r="C24" s="25">
        <v>15.542703450586266</v>
      </c>
      <c r="E24" s="26">
        <f t="shared" si="0"/>
        <v>116.570275879397</v>
      </c>
      <c r="G24" s="92">
        <f t="shared" si="1"/>
        <v>23197.484900000003</v>
      </c>
      <c r="J24" s="25"/>
    </row>
    <row r="25" spans="1:10" ht="14.1" customHeight="1">
      <c r="A25" s="12">
        <v>20</v>
      </c>
      <c r="C25" s="25">
        <v>15.676599999999999</v>
      </c>
      <c r="E25" s="26">
        <f t="shared" si="0"/>
        <v>117.5745</v>
      </c>
      <c r="G25" s="92">
        <f t="shared" si="1"/>
        <v>23397.325499999999</v>
      </c>
      <c r="J25" s="25"/>
    </row>
    <row r="26" spans="1:10" ht="14.1" customHeight="1">
      <c r="A26" s="12">
        <v>21</v>
      </c>
      <c r="C26" s="25">
        <v>15.820800000000002</v>
      </c>
      <c r="E26" s="26">
        <f t="shared" si="0"/>
        <v>118.65600000000001</v>
      </c>
      <c r="G26" s="92">
        <f t="shared" si="1"/>
        <v>23612.544000000002</v>
      </c>
      <c r="J26" s="25"/>
    </row>
    <row r="27" spans="1:10" ht="14.1" customHeight="1">
      <c r="A27" s="12">
        <v>22</v>
      </c>
      <c r="C27" s="25">
        <v>16.140103450586263</v>
      </c>
      <c r="E27" s="26">
        <f t="shared" si="0"/>
        <v>121.05077587939697</v>
      </c>
      <c r="G27" s="92">
        <f t="shared" si="1"/>
        <v>24089.104399999997</v>
      </c>
      <c r="J27" s="25"/>
    </row>
    <row r="28" spans="1:10" ht="14.1" customHeight="1">
      <c r="A28" s="12">
        <v>23</v>
      </c>
      <c r="C28" s="25">
        <v>16.263703450586267</v>
      </c>
      <c r="E28" s="26">
        <f t="shared" si="0"/>
        <v>121.977775879397</v>
      </c>
      <c r="G28" s="92">
        <f t="shared" si="1"/>
        <v>24273.577400000002</v>
      </c>
      <c r="J28" s="25"/>
    </row>
    <row r="29" spans="1:10" ht="14.1" customHeight="1">
      <c r="A29" s="12">
        <v>24</v>
      </c>
      <c r="C29" s="25">
        <v>16.428503450586266</v>
      </c>
      <c r="E29" s="26">
        <f t="shared" si="0"/>
        <v>123.21377587939699</v>
      </c>
      <c r="G29" s="92">
        <f t="shared" si="1"/>
        <v>24519.541400000002</v>
      </c>
      <c r="J29" s="25"/>
    </row>
    <row r="30" spans="1:10" ht="14.1" customHeight="1">
      <c r="A30" s="12">
        <v>25</v>
      </c>
      <c r="C30" s="25">
        <v>16.562400000000004</v>
      </c>
      <c r="E30" s="26">
        <f t="shared" si="0"/>
        <v>124.21800000000003</v>
      </c>
      <c r="G30" s="92">
        <f t="shared" si="1"/>
        <v>24719.382000000005</v>
      </c>
      <c r="J30" s="25"/>
    </row>
    <row r="31" spans="1:10" ht="14.1" customHeight="1">
      <c r="A31" s="12">
        <v>26</v>
      </c>
      <c r="C31" s="25">
        <v>16.706599999999998</v>
      </c>
      <c r="E31" s="26">
        <f t="shared" si="0"/>
        <v>125.29949999999998</v>
      </c>
      <c r="G31" s="92">
        <f t="shared" si="1"/>
        <v>24934.600499999997</v>
      </c>
      <c r="J31" s="25"/>
    </row>
    <row r="32" spans="1:10" ht="14.1" customHeight="1">
      <c r="A32" s="12">
        <v>27</v>
      </c>
      <c r="C32" s="25">
        <v>16.871400000000005</v>
      </c>
      <c r="E32" s="26">
        <f t="shared" si="0"/>
        <v>126.53550000000004</v>
      </c>
      <c r="G32" s="92">
        <f t="shared" si="1"/>
        <v>25180.564500000008</v>
      </c>
      <c r="J32" s="25"/>
    </row>
    <row r="33" spans="1:10" ht="14.1" customHeight="1">
      <c r="A33" s="12">
        <v>28</v>
      </c>
      <c r="C33" s="25">
        <v>17.170103450586264</v>
      </c>
      <c r="E33" s="26">
        <f t="shared" si="0"/>
        <v>128.77577587939697</v>
      </c>
      <c r="G33" s="92">
        <f t="shared" si="1"/>
        <v>25626.379399999998</v>
      </c>
      <c r="J33" s="25"/>
    </row>
    <row r="34" spans="1:10" ht="14.1" customHeight="1">
      <c r="A34" s="12">
        <v>29</v>
      </c>
      <c r="C34" s="25">
        <v>17.304000000000002</v>
      </c>
      <c r="E34" s="26">
        <f t="shared" si="0"/>
        <v>129.78000000000003</v>
      </c>
      <c r="G34" s="92">
        <f t="shared" si="1"/>
        <v>25826.220000000005</v>
      </c>
      <c r="J34" s="25"/>
    </row>
    <row r="35" spans="1:10" ht="14.1" customHeight="1">
      <c r="A35" s="12">
        <v>30</v>
      </c>
      <c r="C35" s="25">
        <v>17.437903450586266</v>
      </c>
      <c r="E35" s="26">
        <f t="shared" si="0"/>
        <v>130.784275879397</v>
      </c>
      <c r="G35" s="92">
        <f t="shared" si="1"/>
        <v>26026.070900000002</v>
      </c>
      <c r="J35" s="25"/>
    </row>
    <row r="36" spans="1:10" ht="14.1" customHeight="1">
      <c r="A36" s="12" t="s">
        <v>83</v>
      </c>
      <c r="C36" s="25">
        <v>17.592399999999998</v>
      </c>
      <c r="E36" s="26">
        <f t="shared" si="0"/>
        <v>131.94299999999998</v>
      </c>
      <c r="G36" s="92">
        <f t="shared" si="1"/>
        <v>26256.656999999996</v>
      </c>
      <c r="J36" s="25"/>
    </row>
    <row r="37" spans="1:10" ht="14.1" customHeight="1">
      <c r="A37" s="43"/>
      <c r="B37" s="32"/>
      <c r="C37" s="75"/>
      <c r="D37" s="32"/>
      <c r="E37" s="79"/>
      <c r="F37" s="32"/>
      <c r="G37" s="93"/>
    </row>
    <row r="38" spans="1:10" ht="14.1" customHeight="1">
      <c r="A38" t="s">
        <v>40</v>
      </c>
      <c r="E38" t="s">
        <v>41</v>
      </c>
    </row>
    <row r="39" spans="1:10" ht="14.1" customHeight="1">
      <c r="A39" s="44" t="s">
        <v>42</v>
      </c>
      <c r="E39" t="s">
        <v>43</v>
      </c>
      <c r="G39" t="s">
        <v>46</v>
      </c>
    </row>
    <row r="40" spans="1:10" ht="14.1" customHeight="1">
      <c r="E40" t="s">
        <v>44</v>
      </c>
      <c r="G40" t="s">
        <v>47</v>
      </c>
    </row>
    <row r="41" spans="1:10" ht="14.1" customHeight="1">
      <c r="E41" t="s">
        <v>45</v>
      </c>
      <c r="G41" t="s">
        <v>48</v>
      </c>
    </row>
    <row r="42" spans="1:10" ht="14.1" customHeight="1"/>
    <row r="43" spans="1:10" ht="14.1" customHeight="1">
      <c r="A43" t="s">
        <v>9</v>
      </c>
    </row>
    <row r="44" spans="1:10" ht="14.1" customHeight="1">
      <c r="A44" t="s">
        <v>9</v>
      </c>
    </row>
    <row r="45" spans="1:10" ht="14.1" customHeight="1">
      <c r="A45" t="s">
        <v>9</v>
      </c>
    </row>
    <row r="46" spans="1:10" ht="14.1" customHeight="1">
      <c r="A46" t="s">
        <v>9</v>
      </c>
    </row>
    <row r="47" spans="1:10" ht="14.1" customHeight="1"/>
    <row r="48" spans="1:10" ht="14.1" customHeight="1"/>
    <row r="49" ht="14.1" customHeight="1"/>
    <row r="50" ht="14.1" customHeight="1"/>
    <row r="51" ht="14.1" customHeight="1"/>
    <row r="52" ht="14.1" customHeight="1"/>
    <row r="53" ht="14.1" customHeight="1"/>
  </sheetData>
  <mergeCells count="3">
    <mergeCell ref="A1:H1"/>
    <mergeCell ref="A2:H2"/>
    <mergeCell ref="A3:H3"/>
  </mergeCells>
  <phoneticPr fontId="0" type="noConversion"/>
  <pageMargins left="0.75" right="0.75" top="0.5" bottom="0" header="0.15" footer="0.15"/>
  <pageSetup scale="95" fitToHeight="2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43"/>
  <sheetViews>
    <sheetView workbookViewId="0">
      <selection activeCell="I34" sqref="I34"/>
    </sheetView>
  </sheetViews>
  <sheetFormatPr defaultRowHeight="13.2"/>
  <cols>
    <col min="7" max="7" width="11.88671875" customWidth="1"/>
    <col min="8" max="8" width="9.109375" style="70" customWidth="1"/>
    <col min="10" max="10" width="10.33203125" style="70" bestFit="1" customWidth="1"/>
  </cols>
  <sheetData>
    <row r="1" spans="1:10">
      <c r="A1" s="123" t="s">
        <v>81</v>
      </c>
      <c r="B1" s="123"/>
      <c r="C1" s="123"/>
      <c r="D1" s="123"/>
      <c r="E1" s="123"/>
      <c r="F1" s="123"/>
      <c r="G1" s="123"/>
      <c r="H1" s="123"/>
      <c r="I1" s="123"/>
    </row>
    <row r="2" spans="1:10">
      <c r="A2" s="123" t="s">
        <v>147</v>
      </c>
      <c r="B2" s="123"/>
      <c r="C2" s="123"/>
      <c r="D2" s="123"/>
      <c r="E2" s="123"/>
      <c r="F2" s="123"/>
      <c r="G2" s="123"/>
      <c r="H2" s="123"/>
      <c r="I2" s="123"/>
    </row>
    <row r="3" spans="1:10">
      <c r="A3" s="135" t="s">
        <v>230</v>
      </c>
      <c r="B3" s="135"/>
      <c r="C3" s="135"/>
      <c r="D3" s="135"/>
      <c r="E3" s="135"/>
      <c r="F3" s="135"/>
      <c r="G3" s="135"/>
      <c r="H3" s="135"/>
      <c r="I3" s="135"/>
    </row>
    <row r="4" spans="1:10">
      <c r="A4" s="135" t="s">
        <v>9</v>
      </c>
      <c r="B4" s="135"/>
      <c r="C4" s="135"/>
      <c r="D4" s="135"/>
      <c r="E4" s="135"/>
      <c r="F4" s="135"/>
      <c r="G4" s="135"/>
      <c r="H4" s="135"/>
      <c r="I4" s="135"/>
    </row>
    <row r="5" spans="1:10">
      <c r="C5" s="10"/>
      <c r="E5" s="11"/>
      <c r="G5" s="10"/>
      <c r="H5" s="69"/>
      <c r="I5" s="10"/>
    </row>
    <row r="6" spans="1:10">
      <c r="F6" s="32"/>
      <c r="G6" s="32"/>
    </row>
    <row r="7" spans="1:10">
      <c r="C7" s="2" t="s">
        <v>18</v>
      </c>
      <c r="D7" s="3"/>
      <c r="E7" s="18" t="s">
        <v>9</v>
      </c>
      <c r="F7" s="52"/>
      <c r="G7" s="2" t="s">
        <v>72</v>
      </c>
      <c r="H7" s="71"/>
    </row>
    <row r="8" spans="1:10" ht="15.6">
      <c r="C8" s="12">
        <v>0</v>
      </c>
      <c r="D8" s="9"/>
      <c r="E8" s="29" t="s">
        <v>9</v>
      </c>
      <c r="F8" s="29"/>
      <c r="G8" s="103">
        <v>53633.130000000005</v>
      </c>
      <c r="H8"/>
      <c r="I8" s="9"/>
      <c r="J8"/>
    </row>
    <row r="9" spans="1:10" ht="15.6">
      <c r="C9" s="12">
        <v>1</v>
      </c>
      <c r="D9" s="9"/>
      <c r="E9" s="29" t="s">
        <v>9</v>
      </c>
      <c r="F9" s="29"/>
      <c r="G9" s="103">
        <v>54302.630000000005</v>
      </c>
      <c r="H9"/>
      <c r="I9" s="9"/>
      <c r="J9"/>
    </row>
    <row r="10" spans="1:10" ht="15.6">
      <c r="C10" s="12">
        <v>2</v>
      </c>
      <c r="D10" s="9"/>
      <c r="E10" s="29" t="s">
        <v>9</v>
      </c>
      <c r="F10" s="29"/>
      <c r="G10" s="103">
        <v>54970.07</v>
      </c>
      <c r="H10"/>
      <c r="I10" s="9"/>
      <c r="J10"/>
    </row>
    <row r="11" spans="1:10" ht="15.6">
      <c r="C11" s="12">
        <v>3</v>
      </c>
      <c r="D11" s="9"/>
      <c r="E11" s="29" t="s">
        <v>9</v>
      </c>
      <c r="F11" s="29"/>
      <c r="G11" s="103">
        <v>55639.57</v>
      </c>
      <c r="H11"/>
      <c r="I11" s="9"/>
      <c r="J11"/>
    </row>
    <row r="12" spans="1:10" ht="15.6">
      <c r="C12" s="12">
        <v>4</v>
      </c>
      <c r="D12" s="9"/>
      <c r="E12" s="29" t="s">
        <v>9</v>
      </c>
      <c r="F12" s="29"/>
      <c r="G12" s="103">
        <v>56307.01</v>
      </c>
      <c r="H12"/>
      <c r="I12" s="9"/>
      <c r="J12"/>
    </row>
    <row r="13" spans="1:10" ht="15.6">
      <c r="C13" s="12">
        <v>5</v>
      </c>
      <c r="D13" s="9"/>
      <c r="E13" s="29" t="s">
        <v>9</v>
      </c>
      <c r="F13" s="29"/>
      <c r="G13" s="103">
        <v>56977.54</v>
      </c>
      <c r="H13"/>
      <c r="I13" s="9"/>
      <c r="J13"/>
    </row>
    <row r="14" spans="1:10" ht="15.6">
      <c r="C14" s="12">
        <v>6</v>
      </c>
      <c r="D14" s="9"/>
      <c r="E14" s="29" t="s">
        <v>9</v>
      </c>
      <c r="F14" s="29"/>
      <c r="G14" s="103">
        <v>57647.040000000001</v>
      </c>
      <c r="H14"/>
      <c r="I14" s="9"/>
      <c r="J14"/>
    </row>
    <row r="15" spans="1:10" ht="15.6">
      <c r="C15" s="12">
        <v>7</v>
      </c>
      <c r="D15" s="9"/>
      <c r="E15" s="29" t="s">
        <v>9</v>
      </c>
      <c r="F15" s="29"/>
      <c r="G15" s="103">
        <v>58315.51</v>
      </c>
      <c r="H15"/>
      <c r="I15" s="9"/>
      <c r="J15"/>
    </row>
    <row r="16" spans="1:10" ht="15.6">
      <c r="C16" s="12">
        <v>8</v>
      </c>
      <c r="D16" s="9"/>
      <c r="E16" s="29" t="s">
        <v>9</v>
      </c>
      <c r="F16" s="29"/>
      <c r="G16" s="103">
        <v>58985.01</v>
      </c>
      <c r="H16"/>
      <c r="I16" s="9"/>
      <c r="J16"/>
    </row>
    <row r="17" spans="3:10" ht="15.6">
      <c r="C17" s="12">
        <v>9</v>
      </c>
      <c r="D17" s="9"/>
      <c r="E17" s="29" t="s">
        <v>9</v>
      </c>
      <c r="F17" s="29"/>
      <c r="G17" s="103">
        <v>59653.48</v>
      </c>
      <c r="H17"/>
      <c r="I17" s="9"/>
      <c r="J17"/>
    </row>
    <row r="18" spans="3:10" ht="15.6">
      <c r="C18" s="12">
        <v>10</v>
      </c>
      <c r="D18" s="9"/>
      <c r="E18" s="29" t="s">
        <v>9</v>
      </c>
      <c r="F18" s="29"/>
      <c r="G18" s="103">
        <v>60322.98</v>
      </c>
      <c r="H18"/>
      <c r="I18" s="9"/>
      <c r="J18"/>
    </row>
    <row r="19" spans="3:10" ht="15.6">
      <c r="C19" s="12">
        <v>11</v>
      </c>
      <c r="D19" s="9"/>
      <c r="E19" s="29" t="s">
        <v>9</v>
      </c>
      <c r="F19" s="29"/>
      <c r="G19" s="103">
        <v>60991.450000000004</v>
      </c>
      <c r="H19"/>
      <c r="I19" s="9"/>
      <c r="J19"/>
    </row>
    <row r="20" spans="3:10" ht="15.6">
      <c r="C20" s="12">
        <v>12</v>
      </c>
      <c r="D20" s="9" t="s">
        <v>9</v>
      </c>
      <c r="E20" s="29" t="s">
        <v>9</v>
      </c>
      <c r="F20" s="29"/>
      <c r="G20" s="103">
        <v>61660.950000000004</v>
      </c>
      <c r="H20"/>
      <c r="I20" s="9"/>
      <c r="J20"/>
    </row>
    <row r="21" spans="3:10" ht="15.6">
      <c r="C21" s="12">
        <v>13</v>
      </c>
      <c r="D21" s="9"/>
      <c r="E21" s="29" t="s">
        <v>9</v>
      </c>
      <c r="F21" s="29"/>
      <c r="G21" s="103">
        <v>62330.450000000004</v>
      </c>
      <c r="H21"/>
      <c r="I21" s="9"/>
      <c r="J21"/>
    </row>
    <row r="22" spans="3:10" ht="15.6">
      <c r="C22" s="12">
        <v>14</v>
      </c>
      <c r="D22" s="9"/>
      <c r="E22" s="29" t="s">
        <v>9</v>
      </c>
      <c r="F22" s="29"/>
      <c r="G22" s="103">
        <v>62998.92</v>
      </c>
      <c r="H22"/>
      <c r="I22" s="9"/>
      <c r="J22"/>
    </row>
    <row r="23" spans="3:10" ht="15.6">
      <c r="C23" s="12">
        <v>15</v>
      </c>
      <c r="D23" s="21"/>
      <c r="E23" s="29" t="s">
        <v>9</v>
      </c>
      <c r="F23" s="25"/>
      <c r="G23" s="103">
        <v>63667.39</v>
      </c>
      <c r="H23"/>
      <c r="I23" s="21"/>
      <c r="J23"/>
    </row>
    <row r="24" spans="3:10" ht="15.6">
      <c r="C24" s="12">
        <v>16</v>
      </c>
      <c r="E24" s="29" t="s">
        <v>9</v>
      </c>
      <c r="F24" s="25"/>
      <c r="G24" s="103">
        <v>64336.89</v>
      </c>
      <c r="H24"/>
      <c r="I24" s="9"/>
      <c r="J24"/>
    </row>
    <row r="25" spans="3:10" ht="15.6">
      <c r="C25" s="12">
        <v>17</v>
      </c>
      <c r="E25" s="29" t="s">
        <v>9</v>
      </c>
      <c r="F25" s="25"/>
      <c r="G25" s="103">
        <v>65007.42</v>
      </c>
      <c r="H25"/>
      <c r="I25" s="9"/>
      <c r="J25"/>
    </row>
    <row r="26" spans="3:10" ht="15.6">
      <c r="C26" s="12">
        <v>18</v>
      </c>
      <c r="E26" s="29" t="s">
        <v>9</v>
      </c>
      <c r="F26" s="25"/>
      <c r="G26" s="103">
        <v>65675.89</v>
      </c>
      <c r="H26"/>
      <c r="I26" s="9"/>
      <c r="J26"/>
    </row>
    <row r="27" spans="3:10" ht="15.6">
      <c r="C27" s="12">
        <v>19</v>
      </c>
      <c r="E27" s="29" t="s">
        <v>9</v>
      </c>
      <c r="F27" s="25"/>
      <c r="G27" s="103">
        <v>67012.83</v>
      </c>
      <c r="H27"/>
      <c r="I27" s="9"/>
      <c r="J27"/>
    </row>
    <row r="28" spans="3:10" ht="15.6">
      <c r="C28" s="12">
        <v>20</v>
      </c>
      <c r="E28" s="29" t="s">
        <v>9</v>
      </c>
      <c r="F28" s="25"/>
      <c r="G28" s="103">
        <v>67012.83</v>
      </c>
      <c r="H28"/>
      <c r="I28" s="9"/>
      <c r="J28"/>
    </row>
    <row r="29" spans="3:10" ht="15.6">
      <c r="C29" s="12">
        <v>21</v>
      </c>
      <c r="D29" s="21"/>
      <c r="E29" s="29" t="s">
        <v>9</v>
      </c>
      <c r="F29" s="25"/>
      <c r="G29" s="103">
        <v>67683.360000000001</v>
      </c>
      <c r="H29"/>
      <c r="I29" s="21"/>
      <c r="J29"/>
    </row>
    <row r="30" spans="3:10" ht="15.6">
      <c r="C30" s="12">
        <v>22</v>
      </c>
      <c r="D30" s="21"/>
      <c r="E30" s="29" t="s">
        <v>9</v>
      </c>
      <c r="F30" s="25"/>
      <c r="G30" s="103">
        <v>68350.8</v>
      </c>
      <c r="H30"/>
      <c r="I30" s="21"/>
      <c r="J30"/>
    </row>
    <row r="31" spans="3:10" ht="15.6">
      <c r="C31" s="12">
        <v>23</v>
      </c>
      <c r="D31" s="21"/>
      <c r="E31" s="29" t="s">
        <v>9</v>
      </c>
      <c r="F31" s="25"/>
      <c r="G31" s="103">
        <v>69020.3</v>
      </c>
      <c r="H31"/>
      <c r="I31" s="21"/>
      <c r="J31"/>
    </row>
    <row r="32" spans="3:10" ht="15.6">
      <c r="C32" s="12">
        <v>24</v>
      </c>
      <c r="D32" s="21"/>
      <c r="E32" s="29" t="s">
        <v>9</v>
      </c>
      <c r="F32" s="25"/>
      <c r="G32" s="103">
        <v>69689.8</v>
      </c>
      <c r="H32"/>
      <c r="I32" s="21"/>
      <c r="J32"/>
    </row>
    <row r="33" spans="1:10" ht="15.6">
      <c r="C33" s="12">
        <v>25</v>
      </c>
      <c r="D33" s="21"/>
      <c r="E33" s="29" t="s">
        <v>9</v>
      </c>
      <c r="F33" s="25"/>
      <c r="G33" s="103">
        <v>70359.3</v>
      </c>
      <c r="H33"/>
      <c r="I33" s="21"/>
      <c r="J33"/>
    </row>
    <row r="34" spans="1:10" ht="15.6">
      <c r="C34" s="12" t="s">
        <v>142</v>
      </c>
      <c r="E34" s="29" t="s">
        <v>9</v>
      </c>
      <c r="F34" s="25"/>
      <c r="G34" s="103">
        <v>71028.800000000003</v>
      </c>
      <c r="H34"/>
      <c r="I34" s="9"/>
      <c r="J34"/>
    </row>
    <row r="35" spans="1:10" ht="15.6">
      <c r="C35" s="12" t="s">
        <v>9</v>
      </c>
      <c r="E35" s="29" t="s">
        <v>9</v>
      </c>
      <c r="F35" s="25"/>
      <c r="I35" s="9"/>
    </row>
    <row r="36" spans="1:10" ht="15.6">
      <c r="C36" s="12" t="s">
        <v>9</v>
      </c>
      <c r="E36" s="29" t="s">
        <v>9</v>
      </c>
      <c r="F36" s="25"/>
      <c r="I36" s="16"/>
    </row>
    <row r="37" spans="1:10" ht="15.6">
      <c r="C37" s="12"/>
      <c r="E37" s="25" t="s">
        <v>9</v>
      </c>
      <c r="F37" s="25"/>
      <c r="I37" s="16"/>
    </row>
    <row r="38" spans="1:10" ht="15.6">
      <c r="B38" s="73" t="s">
        <v>148</v>
      </c>
      <c r="C38" s="12"/>
      <c r="F38" s="25"/>
      <c r="I38" s="16"/>
    </row>
    <row r="39" spans="1:10" ht="15.6">
      <c r="E39" s="29" t="s">
        <v>9</v>
      </c>
    </row>
    <row r="40" spans="1:10">
      <c r="A40" t="s">
        <v>9</v>
      </c>
    </row>
    <row r="41" spans="1:10">
      <c r="A41" t="s">
        <v>9</v>
      </c>
      <c r="B41" s="22"/>
      <c r="C41" s="21"/>
      <c r="D41" s="21"/>
      <c r="E41" s="21"/>
      <c r="F41" s="21"/>
      <c r="H41" s="72"/>
      <c r="I41" s="21"/>
    </row>
    <row r="42" spans="1:10">
      <c r="A42" t="s">
        <v>9</v>
      </c>
      <c r="B42" s="21"/>
      <c r="C42" s="21"/>
      <c r="D42" s="21"/>
      <c r="E42" s="21"/>
      <c r="F42" s="21"/>
      <c r="H42" s="72"/>
      <c r="I42" s="21"/>
    </row>
    <row r="43" spans="1:10">
      <c r="A43" t="s">
        <v>9</v>
      </c>
      <c r="B43" s="21"/>
      <c r="C43" s="21"/>
      <c r="D43" s="21"/>
      <c r="E43" s="21"/>
      <c r="F43" s="21"/>
      <c r="H43" s="72"/>
      <c r="I43" s="21"/>
    </row>
  </sheetData>
  <mergeCells count="4">
    <mergeCell ref="A1:I1"/>
    <mergeCell ref="A2:I2"/>
    <mergeCell ref="A3:I3"/>
    <mergeCell ref="A4:I4"/>
  </mergeCells>
  <pageMargins left="0.7" right="0.7" top="1.2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J45"/>
  <sheetViews>
    <sheetView workbookViewId="0">
      <selection activeCell="O33" sqref="O33"/>
    </sheetView>
  </sheetViews>
  <sheetFormatPr defaultRowHeight="13.2"/>
  <cols>
    <col min="9" max="9" width="10.33203125" bestFit="1" customWidth="1"/>
  </cols>
  <sheetData>
    <row r="1" spans="1:9" ht="15">
      <c r="A1" s="28"/>
      <c r="B1" s="28"/>
      <c r="C1" s="28"/>
      <c r="D1" s="28"/>
      <c r="E1" s="28"/>
      <c r="F1" s="28"/>
      <c r="G1" s="28"/>
      <c r="H1" s="28"/>
    </row>
    <row r="2" spans="1:9" ht="15.6">
      <c r="A2" s="133" t="s">
        <v>0</v>
      </c>
      <c r="B2" s="133"/>
      <c r="C2" s="133"/>
      <c r="D2" s="133"/>
      <c r="E2" s="133"/>
      <c r="F2" s="133"/>
      <c r="G2" s="133"/>
      <c r="H2" s="133"/>
      <c r="I2" s="133"/>
    </row>
    <row r="3" spans="1:9" ht="15.6">
      <c r="A3" s="133" t="s">
        <v>51</v>
      </c>
      <c r="B3" s="133"/>
      <c r="C3" s="133"/>
      <c r="D3" s="133"/>
      <c r="E3" s="133"/>
      <c r="F3" s="133"/>
      <c r="G3" s="133"/>
      <c r="H3" s="133"/>
      <c r="I3" s="133"/>
    </row>
    <row r="4" spans="1:9" ht="15.6">
      <c r="A4" s="133" t="s">
        <v>243</v>
      </c>
      <c r="B4" s="133"/>
      <c r="C4" s="133"/>
      <c r="D4" s="133"/>
      <c r="E4" s="133"/>
      <c r="F4" s="133"/>
      <c r="G4" s="133"/>
      <c r="H4" s="133"/>
      <c r="I4" s="133"/>
    </row>
    <row r="5" spans="1:9" ht="15">
      <c r="A5" s="28"/>
      <c r="B5" s="28"/>
      <c r="C5" s="28"/>
      <c r="D5" s="28"/>
      <c r="E5" s="28"/>
      <c r="F5" s="28"/>
      <c r="G5" s="28"/>
      <c r="H5" s="28"/>
    </row>
    <row r="6" spans="1:9" ht="15">
      <c r="A6" s="28"/>
      <c r="B6" s="28"/>
      <c r="C6" s="28"/>
      <c r="D6" s="28"/>
      <c r="E6" s="28"/>
      <c r="F6" s="28"/>
      <c r="G6" s="28"/>
      <c r="H6" s="28"/>
    </row>
    <row r="7" spans="1:9" ht="15">
      <c r="A7" s="28"/>
      <c r="B7" s="28"/>
      <c r="C7" s="28"/>
      <c r="D7" s="28"/>
      <c r="E7" s="28"/>
      <c r="F7" s="28"/>
      <c r="G7" s="28"/>
      <c r="H7" s="28"/>
    </row>
    <row r="8" spans="1:9" ht="15.6">
      <c r="A8" s="47" t="s">
        <v>52</v>
      </c>
      <c r="B8" s="28"/>
      <c r="C8" s="28"/>
      <c r="D8" s="28"/>
      <c r="E8" s="28"/>
      <c r="F8" s="28"/>
      <c r="G8" s="28"/>
      <c r="I8" s="48">
        <v>100</v>
      </c>
    </row>
    <row r="9" spans="1:9" ht="15">
      <c r="A9" s="28"/>
      <c r="B9" s="28"/>
      <c r="C9" s="28"/>
      <c r="D9" s="28"/>
      <c r="E9" s="28"/>
      <c r="F9" s="28"/>
      <c r="G9" s="28"/>
      <c r="H9" s="28"/>
    </row>
    <row r="10" spans="1:9" ht="15.6">
      <c r="A10" s="47" t="s">
        <v>53</v>
      </c>
      <c r="B10" s="28"/>
      <c r="C10" s="28"/>
      <c r="D10" s="28"/>
      <c r="E10" s="28"/>
      <c r="F10" s="28"/>
      <c r="G10" s="28"/>
      <c r="I10" s="48">
        <v>75</v>
      </c>
    </row>
    <row r="11" spans="1:9" ht="15.6">
      <c r="A11" s="28"/>
      <c r="B11" s="47" t="s">
        <v>54</v>
      </c>
      <c r="C11" s="28"/>
      <c r="D11" s="28"/>
      <c r="E11" s="28"/>
      <c r="F11" s="28"/>
      <c r="G11" s="28"/>
      <c r="H11" s="28"/>
    </row>
    <row r="12" spans="1:9" ht="15">
      <c r="A12" s="28"/>
      <c r="B12" s="28"/>
      <c r="C12" s="28"/>
      <c r="D12" s="28"/>
      <c r="E12" s="28"/>
      <c r="F12" s="28"/>
      <c r="G12" s="28"/>
      <c r="H12" s="28"/>
    </row>
    <row r="13" spans="1:9" ht="15">
      <c r="A13" s="28"/>
      <c r="B13" s="28"/>
      <c r="C13" s="28"/>
      <c r="D13" s="28"/>
      <c r="E13" s="28"/>
      <c r="F13" s="28"/>
      <c r="G13" s="28"/>
      <c r="H13" s="28"/>
    </row>
    <row r="14" spans="1:9" ht="15">
      <c r="A14" s="28"/>
      <c r="B14" s="28"/>
      <c r="C14" s="28"/>
      <c r="D14" s="28"/>
      <c r="E14" s="28"/>
      <c r="F14" s="28"/>
      <c r="G14" s="28"/>
      <c r="H14" s="28"/>
    </row>
    <row r="15" spans="1:9" ht="15">
      <c r="A15" s="28"/>
      <c r="B15" s="28"/>
      <c r="C15" s="28"/>
      <c r="D15" s="28"/>
      <c r="E15" s="28"/>
      <c r="F15" s="28"/>
      <c r="G15" s="28"/>
      <c r="H15" s="28"/>
    </row>
    <row r="16" spans="1:9" ht="15">
      <c r="A16" s="28" t="s">
        <v>55</v>
      </c>
      <c r="B16" s="28"/>
      <c r="C16" s="28"/>
      <c r="D16" s="28"/>
      <c r="E16" s="28"/>
      <c r="F16" s="28"/>
      <c r="G16" s="28"/>
      <c r="H16" s="28"/>
    </row>
    <row r="17" spans="1:10" ht="15">
      <c r="A17" s="28" t="s">
        <v>56</v>
      </c>
      <c r="B17" s="28"/>
      <c r="C17" s="28"/>
      <c r="D17" s="28"/>
      <c r="E17" s="28"/>
      <c r="F17" s="28"/>
      <c r="G17" s="28"/>
      <c r="H17" s="28"/>
    </row>
    <row r="18" spans="1:10" ht="15">
      <c r="A18" s="28"/>
      <c r="B18" s="28"/>
      <c r="C18" s="28"/>
      <c r="D18" s="28"/>
      <c r="E18" s="28"/>
      <c r="F18" s="28"/>
      <c r="G18" s="28"/>
      <c r="H18" s="28"/>
    </row>
    <row r="19" spans="1:10" ht="15">
      <c r="A19" s="28" t="s">
        <v>57</v>
      </c>
      <c r="B19" s="28"/>
      <c r="C19" s="28"/>
      <c r="D19" s="28"/>
      <c r="E19" s="28"/>
      <c r="F19" s="28"/>
      <c r="G19" s="28"/>
      <c r="H19" s="28"/>
    </row>
    <row r="20" spans="1:10" ht="15">
      <c r="A20" s="28" t="s">
        <v>58</v>
      </c>
      <c r="B20" s="28"/>
      <c r="C20" s="28"/>
      <c r="D20" s="28"/>
      <c r="E20" s="28"/>
      <c r="F20" s="28"/>
      <c r="G20" s="28"/>
      <c r="H20" s="28"/>
    </row>
    <row r="21" spans="1:10" ht="15">
      <c r="A21" s="28" t="s">
        <v>59</v>
      </c>
      <c r="B21" s="28"/>
      <c r="C21" s="28"/>
      <c r="D21" s="28"/>
      <c r="E21" s="28"/>
      <c r="F21" s="28"/>
      <c r="G21" s="28"/>
      <c r="H21" s="28"/>
    </row>
    <row r="22" spans="1:10" ht="15">
      <c r="A22" s="28"/>
      <c r="B22" s="28"/>
      <c r="C22" s="28"/>
      <c r="D22" s="28"/>
      <c r="E22" s="28"/>
      <c r="F22" s="28"/>
      <c r="G22" s="28"/>
      <c r="H22" s="28"/>
    </row>
    <row r="23" spans="1:10" ht="15">
      <c r="A23" s="28" t="s">
        <v>60</v>
      </c>
      <c r="B23" s="28"/>
      <c r="C23" s="28"/>
      <c r="D23" s="28"/>
      <c r="E23" s="28"/>
      <c r="F23" s="28"/>
      <c r="G23" s="28"/>
      <c r="H23" s="28"/>
    </row>
    <row r="24" spans="1:10" ht="15">
      <c r="A24" s="28" t="s">
        <v>61</v>
      </c>
      <c r="B24" s="28"/>
      <c r="C24" s="28"/>
      <c r="D24" s="28"/>
      <c r="E24" s="28"/>
      <c r="F24" s="28"/>
      <c r="G24" s="28"/>
      <c r="H24" s="28"/>
    </row>
    <row r="25" spans="1:10" ht="15">
      <c r="A25" s="78"/>
      <c r="B25" s="78"/>
      <c r="C25" s="78"/>
      <c r="D25" s="78"/>
      <c r="E25" s="78"/>
      <c r="F25" s="78"/>
      <c r="G25" s="78"/>
      <c r="H25" s="78"/>
      <c r="I25" s="32"/>
      <c r="J25" s="32"/>
    </row>
    <row r="26" spans="1:10" ht="15">
      <c r="A26" s="28"/>
      <c r="B26" s="28"/>
      <c r="C26" s="28"/>
      <c r="D26" s="28"/>
      <c r="E26" s="28"/>
      <c r="F26" s="28"/>
      <c r="G26" s="28"/>
      <c r="H26" s="28"/>
    </row>
    <row r="28" spans="1:10" ht="15.6">
      <c r="A28" s="133" t="s">
        <v>0</v>
      </c>
      <c r="B28" s="133"/>
      <c r="C28" s="133"/>
      <c r="D28" s="133"/>
      <c r="E28" s="133"/>
      <c r="F28" s="133"/>
      <c r="G28" s="133"/>
      <c r="H28" s="133"/>
      <c r="I28" s="133"/>
    </row>
    <row r="29" spans="1:10" ht="15.6">
      <c r="A29" s="47" t="s">
        <v>244</v>
      </c>
      <c r="B29" s="47"/>
      <c r="C29" s="47"/>
      <c r="D29" s="47"/>
      <c r="E29" s="47"/>
      <c r="F29" s="47"/>
      <c r="G29" s="47"/>
      <c r="H29" s="47"/>
      <c r="I29" s="47"/>
    </row>
    <row r="30" spans="1:10" ht="15.6">
      <c r="A30" s="64"/>
      <c r="B30" s="64"/>
      <c r="C30" s="64"/>
      <c r="D30" s="64"/>
      <c r="E30" s="64"/>
      <c r="F30" s="64"/>
      <c r="G30" s="64"/>
      <c r="H30" s="64"/>
      <c r="I30" s="64"/>
    </row>
    <row r="31" spans="1:10" ht="15">
      <c r="A31" s="28"/>
      <c r="B31" s="28"/>
      <c r="C31" s="28"/>
      <c r="D31" s="28"/>
      <c r="E31" s="28"/>
      <c r="F31" s="28"/>
      <c r="G31" s="28"/>
      <c r="H31" s="28"/>
    </row>
    <row r="32" spans="1:10" ht="15.6">
      <c r="A32" s="47" t="s">
        <v>160</v>
      </c>
      <c r="B32" s="28"/>
      <c r="C32" s="28"/>
      <c r="D32" s="28"/>
      <c r="E32" s="28"/>
      <c r="F32" s="28"/>
      <c r="G32" s="28"/>
      <c r="H32" s="28"/>
      <c r="I32" s="47" t="s">
        <v>216</v>
      </c>
    </row>
    <row r="33" spans="1:9" ht="15">
      <c r="A33" s="28"/>
      <c r="B33" s="28"/>
      <c r="C33" s="28"/>
      <c r="D33" s="28"/>
      <c r="E33" s="28"/>
      <c r="F33" s="28"/>
      <c r="G33" s="28"/>
      <c r="H33" s="28"/>
    </row>
    <row r="34" spans="1:9" ht="15.6">
      <c r="A34" s="47" t="s">
        <v>161</v>
      </c>
      <c r="B34" s="28"/>
      <c r="C34" s="28"/>
      <c r="D34" s="28"/>
      <c r="E34" s="28"/>
      <c r="F34" s="28"/>
      <c r="G34" s="28"/>
      <c r="H34" s="28"/>
      <c r="I34" s="47" t="s">
        <v>216</v>
      </c>
    </row>
    <row r="35" spans="1:9" ht="15">
      <c r="A35" s="28"/>
      <c r="B35" s="28"/>
      <c r="C35" s="28"/>
      <c r="D35" s="28"/>
      <c r="E35" s="28"/>
      <c r="F35" s="28"/>
      <c r="G35" s="28"/>
      <c r="H35" s="28"/>
    </row>
    <row r="36" spans="1:9" ht="15.6">
      <c r="A36" s="47" t="s">
        <v>162</v>
      </c>
      <c r="B36" s="28"/>
      <c r="C36" s="28"/>
      <c r="D36" s="28"/>
      <c r="E36" s="28"/>
      <c r="F36" s="28"/>
      <c r="G36" s="28"/>
      <c r="H36" s="28"/>
      <c r="I36" s="47" t="s">
        <v>216</v>
      </c>
    </row>
    <row r="37" spans="1:9" ht="15">
      <c r="A37" s="28"/>
      <c r="B37" s="28"/>
      <c r="C37" s="28"/>
      <c r="D37" s="28"/>
      <c r="E37" s="28"/>
      <c r="F37" s="28"/>
      <c r="G37" s="28"/>
      <c r="H37" s="28"/>
    </row>
    <row r="38" spans="1:9" ht="15.6">
      <c r="A38" s="47" t="s">
        <v>165</v>
      </c>
      <c r="B38" s="28"/>
      <c r="C38" s="28"/>
      <c r="D38" s="28"/>
      <c r="E38" s="28"/>
      <c r="F38" s="28"/>
      <c r="G38" s="28"/>
      <c r="H38" s="28"/>
      <c r="I38" s="47" t="s">
        <v>216</v>
      </c>
    </row>
    <row r="39" spans="1:9" ht="15">
      <c r="A39" s="28"/>
      <c r="B39" s="28"/>
      <c r="C39" s="28"/>
      <c r="D39" s="28"/>
      <c r="E39" s="28"/>
      <c r="F39" s="28"/>
      <c r="G39" s="28"/>
      <c r="H39" s="28"/>
    </row>
    <row r="40" spans="1:9" ht="15">
      <c r="A40" s="28"/>
      <c r="B40" s="28"/>
      <c r="C40" s="28"/>
      <c r="D40" s="28"/>
      <c r="E40" s="28"/>
      <c r="F40" s="28"/>
      <c r="G40" s="28"/>
      <c r="H40" s="28"/>
    </row>
    <row r="41" spans="1:9" ht="15">
      <c r="A41" s="28"/>
      <c r="B41" s="28"/>
      <c r="C41" s="28"/>
      <c r="D41" s="28"/>
      <c r="E41" s="28"/>
      <c r="F41" s="28"/>
      <c r="G41" s="28"/>
      <c r="H41" s="28"/>
    </row>
    <row r="42" spans="1:9" ht="15">
      <c r="A42" s="28" t="s">
        <v>9</v>
      </c>
      <c r="B42" s="28"/>
      <c r="C42" s="28"/>
      <c r="D42" s="28"/>
      <c r="E42" s="28"/>
      <c r="F42" s="28"/>
      <c r="G42" s="28"/>
      <c r="H42" s="28"/>
    </row>
    <row r="43" spans="1:9" ht="15">
      <c r="A43" s="28" t="s">
        <v>9</v>
      </c>
      <c r="B43" s="28"/>
      <c r="C43" s="28"/>
      <c r="D43" s="28"/>
      <c r="E43" s="28"/>
      <c r="F43" s="28"/>
      <c r="G43" s="28"/>
      <c r="H43" s="28"/>
    </row>
    <row r="44" spans="1:9" ht="15">
      <c r="A44" s="28" t="s">
        <v>9</v>
      </c>
      <c r="B44" s="28"/>
      <c r="C44" s="28"/>
      <c r="D44" s="28"/>
      <c r="E44" s="28"/>
      <c r="F44" s="28"/>
      <c r="G44" s="28"/>
      <c r="H44" s="28"/>
    </row>
    <row r="45" spans="1:9" ht="15">
      <c r="A45" s="28" t="s">
        <v>9</v>
      </c>
      <c r="B45" s="28"/>
      <c r="C45" s="28"/>
      <c r="D45" s="28"/>
      <c r="E45" s="28"/>
      <c r="F45" s="28"/>
      <c r="G45" s="28"/>
      <c r="H45" s="28"/>
    </row>
  </sheetData>
  <mergeCells count="4">
    <mergeCell ref="A2:I2"/>
    <mergeCell ref="A3:I3"/>
    <mergeCell ref="A4:I4"/>
    <mergeCell ref="A28:I28"/>
  </mergeCells>
  <phoneticPr fontId="0" type="noConversion"/>
  <pageMargins left="1" right="0.75" top="1" bottom="1" header="0.5" footer="0.5"/>
  <pageSetup scale="94" fitToHeight="2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15"/>
  <sheetViews>
    <sheetView workbookViewId="0">
      <selection activeCell="I14" sqref="I14"/>
    </sheetView>
  </sheetViews>
  <sheetFormatPr defaultRowHeight="13.2"/>
  <cols>
    <col min="9" max="9" width="9.6640625" bestFit="1" customWidth="1"/>
  </cols>
  <sheetData>
    <row r="1" spans="1:10">
      <c r="A1" s="135" t="s">
        <v>81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>
      <c r="A2" s="135" t="s">
        <v>245</v>
      </c>
      <c r="B2" s="135"/>
      <c r="C2" s="135"/>
      <c r="D2" s="135"/>
      <c r="E2" s="135"/>
      <c r="F2" s="135"/>
      <c r="G2" s="135"/>
      <c r="H2" s="135"/>
      <c r="I2" s="135"/>
      <c r="J2" s="135"/>
    </row>
    <row r="4" spans="1:10">
      <c r="A4" s="85" t="s">
        <v>180</v>
      </c>
    </row>
    <row r="6" spans="1:10">
      <c r="A6" s="73" t="s">
        <v>181</v>
      </c>
      <c r="I6" s="86">
        <v>2000</v>
      </c>
    </row>
    <row r="7" spans="1:10">
      <c r="A7" s="73" t="s">
        <v>182</v>
      </c>
      <c r="I7" s="73" t="s">
        <v>183</v>
      </c>
    </row>
    <row r="8" spans="1:10">
      <c r="A8" s="73" t="s">
        <v>184</v>
      </c>
      <c r="I8" s="73" t="s">
        <v>183</v>
      </c>
    </row>
    <row r="10" spans="1:10">
      <c r="A10" s="85" t="s">
        <v>186</v>
      </c>
    </row>
    <row r="12" spans="1:10">
      <c r="A12" s="73" t="s">
        <v>187</v>
      </c>
      <c r="I12" s="73" t="s">
        <v>185</v>
      </c>
    </row>
    <row r="13" spans="1:10">
      <c r="A13" s="73" t="s">
        <v>188</v>
      </c>
      <c r="I13" s="110" t="s">
        <v>246</v>
      </c>
    </row>
    <row r="14" spans="1:10">
      <c r="A14" s="73" t="s">
        <v>190</v>
      </c>
      <c r="I14" s="73" t="s">
        <v>213</v>
      </c>
    </row>
    <row r="15" spans="1:10">
      <c r="A15" s="73" t="s">
        <v>210</v>
      </c>
      <c r="I15" s="73" t="s">
        <v>189</v>
      </c>
    </row>
  </sheetData>
  <mergeCells count="2">
    <mergeCell ref="A1:J1"/>
    <mergeCell ref="A2:J2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T41"/>
  <sheetViews>
    <sheetView workbookViewId="0">
      <selection sqref="A1:K1"/>
    </sheetView>
  </sheetViews>
  <sheetFormatPr defaultRowHeight="13.2"/>
  <cols>
    <col min="2" max="2" width="0.6640625" customWidth="1"/>
    <col min="3" max="3" width="5.6640625" customWidth="1"/>
    <col min="4" max="4" width="8.33203125" customWidth="1"/>
    <col min="5" max="9" width="12.33203125" customWidth="1"/>
    <col min="12" max="12" width="10.33203125" bestFit="1" customWidth="1"/>
    <col min="13" max="13" width="10.33203125" style="117" bestFit="1" customWidth="1"/>
    <col min="14" max="16" width="9.109375" style="117"/>
  </cols>
  <sheetData>
    <row r="1" spans="1:20" ht="15.75" customHeight="1">
      <c r="A1" s="138" t="s">
        <v>81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20" ht="15.75" customHeight="1">
      <c r="A2" s="138" t="s">
        <v>248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spans="1:20" ht="15.75" customHeight="1">
      <c r="A3" s="138" t="s">
        <v>9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</row>
    <row r="4" spans="1:20" ht="15.6">
      <c r="A4" s="9"/>
      <c r="B4" s="9"/>
      <c r="C4" s="9"/>
    </row>
    <row r="5" spans="1:20" ht="15.6">
      <c r="A5" s="9"/>
      <c r="B5" s="21"/>
      <c r="C5" s="21" t="s">
        <v>9</v>
      </c>
      <c r="D5" s="21" t="s">
        <v>9</v>
      </c>
      <c r="E5" s="21"/>
      <c r="F5" s="116"/>
      <c r="G5" s="21"/>
      <c r="H5" s="21"/>
      <c r="I5" s="21"/>
      <c r="J5" s="9"/>
    </row>
    <row r="6" spans="1:20" ht="15.6">
      <c r="A6" s="9"/>
      <c r="B6" s="9"/>
      <c r="C6" s="9"/>
      <c r="D6" s="49" t="s">
        <v>18</v>
      </c>
      <c r="E6" s="49" t="s">
        <v>62</v>
      </c>
      <c r="F6" s="49" t="s">
        <v>63</v>
      </c>
      <c r="G6" s="49" t="s">
        <v>64</v>
      </c>
      <c r="H6" s="49" t="s">
        <v>65</v>
      </c>
      <c r="I6" s="49" t="s">
        <v>66</v>
      </c>
      <c r="J6" s="9"/>
    </row>
    <row r="7" spans="1:20" ht="18">
      <c r="A7" s="9"/>
      <c r="B7" s="9"/>
      <c r="C7" s="9"/>
      <c r="D7" s="50">
        <v>0</v>
      </c>
      <c r="E7" s="96">
        <v>49000</v>
      </c>
      <c r="F7" s="96">
        <v>44000</v>
      </c>
      <c r="G7" s="96">
        <v>40000</v>
      </c>
      <c r="H7" s="96">
        <v>38326</v>
      </c>
      <c r="I7" s="96">
        <v>27366</v>
      </c>
      <c r="J7" s="115" t="s">
        <v>67</v>
      </c>
      <c r="K7" s="115"/>
      <c r="M7" s="118"/>
      <c r="N7" s="114"/>
      <c r="O7"/>
      <c r="P7" s="118"/>
      <c r="Q7" s="114"/>
      <c r="S7" s="118"/>
      <c r="T7" s="118"/>
    </row>
    <row r="8" spans="1:20" ht="18">
      <c r="A8" s="9"/>
      <c r="B8" s="9"/>
      <c r="C8" s="9"/>
      <c r="D8" s="50">
        <v>1</v>
      </c>
      <c r="E8" s="96">
        <v>49558.450000000004</v>
      </c>
      <c r="F8" s="96">
        <v>44440</v>
      </c>
      <c r="G8" s="96">
        <v>40400</v>
      </c>
      <c r="H8" s="96">
        <v>38916</v>
      </c>
      <c r="I8" s="96">
        <v>27366</v>
      </c>
      <c r="J8" s="9"/>
      <c r="M8" s="118"/>
      <c r="N8" s="114"/>
      <c r="O8"/>
      <c r="P8" s="118"/>
      <c r="Q8" s="114"/>
      <c r="S8" s="118"/>
      <c r="T8" s="118"/>
    </row>
    <row r="9" spans="1:20" ht="18">
      <c r="A9" s="9"/>
      <c r="B9" s="9"/>
      <c r="C9" s="9"/>
      <c r="D9" s="50">
        <v>2</v>
      </c>
      <c r="E9" s="96">
        <v>49691.32</v>
      </c>
      <c r="F9" s="96">
        <v>44884.4</v>
      </c>
      <c r="G9" s="96">
        <v>40804</v>
      </c>
      <c r="H9" s="96">
        <v>39047</v>
      </c>
      <c r="I9" s="96">
        <v>27366</v>
      </c>
      <c r="J9" s="115" t="s">
        <v>68</v>
      </c>
      <c r="K9" s="115"/>
      <c r="M9" s="118"/>
      <c r="N9" s="114"/>
      <c r="O9"/>
      <c r="P9" s="118"/>
      <c r="Q9" s="114"/>
      <c r="S9" s="118"/>
      <c r="T9" s="118"/>
    </row>
    <row r="10" spans="1:20" ht="18">
      <c r="A10" s="9"/>
      <c r="B10" s="9"/>
      <c r="C10" s="9"/>
      <c r="D10" s="50">
        <v>3</v>
      </c>
      <c r="E10" s="96">
        <v>49821.1</v>
      </c>
      <c r="F10" s="96">
        <v>45333.243999999999</v>
      </c>
      <c r="G10" s="96">
        <v>41212.04</v>
      </c>
      <c r="H10" s="96">
        <v>39177</v>
      </c>
      <c r="I10" s="96">
        <v>27366</v>
      </c>
      <c r="J10" s="115" t="s">
        <v>69</v>
      </c>
      <c r="K10" s="115"/>
      <c r="M10" s="118"/>
      <c r="N10" s="114"/>
      <c r="O10"/>
      <c r="P10" s="118"/>
      <c r="Q10" s="114"/>
      <c r="S10" s="118"/>
      <c r="T10" s="118"/>
    </row>
    <row r="11" spans="1:20" ht="18">
      <c r="A11" s="9"/>
      <c r="B11" s="9"/>
      <c r="C11" s="9"/>
      <c r="D11" s="50">
        <v>4</v>
      </c>
      <c r="E11" s="96">
        <v>49948.992480000008</v>
      </c>
      <c r="F11" s="96">
        <v>45786.576439999997</v>
      </c>
      <c r="G11" s="96">
        <v>41624.160400000001</v>
      </c>
      <c r="H11" s="96">
        <v>39304</v>
      </c>
      <c r="I11" s="96">
        <v>27366</v>
      </c>
      <c r="J11" s="9"/>
      <c r="M11" s="118"/>
      <c r="N11" s="114"/>
      <c r="O11"/>
      <c r="P11" s="118"/>
      <c r="Q11" s="114"/>
      <c r="S11" s="118"/>
      <c r="T11" s="118"/>
    </row>
    <row r="12" spans="1:20" ht="18">
      <c r="A12" s="9"/>
      <c r="B12" s="9"/>
      <c r="C12" s="9"/>
      <c r="D12" s="50">
        <v>5</v>
      </c>
      <c r="E12" s="96">
        <v>50448.482404800008</v>
      </c>
      <c r="F12" s="96">
        <v>46244.442204399995</v>
      </c>
      <c r="G12" s="96">
        <v>42040.402004000003</v>
      </c>
      <c r="H12" s="96">
        <v>39433</v>
      </c>
      <c r="I12" s="96">
        <v>27366</v>
      </c>
      <c r="J12" s="115" t="s">
        <v>70</v>
      </c>
      <c r="K12" s="115"/>
      <c r="M12" s="118"/>
      <c r="N12" s="114"/>
      <c r="O12"/>
      <c r="P12" s="118"/>
      <c r="Q12" s="114"/>
      <c r="S12" s="118"/>
      <c r="T12" s="118"/>
    </row>
    <row r="13" spans="1:20" ht="18">
      <c r="A13" s="9"/>
      <c r="B13" s="9"/>
      <c r="C13" s="9"/>
      <c r="D13" s="50">
        <v>6</v>
      </c>
      <c r="E13" s="96">
        <v>50952.967228848007</v>
      </c>
      <c r="F13" s="96">
        <v>46706.886626443993</v>
      </c>
      <c r="G13" s="96">
        <v>42460.806024040001</v>
      </c>
      <c r="H13" s="96">
        <v>39977</v>
      </c>
      <c r="I13" s="96">
        <v>27366</v>
      </c>
      <c r="J13" s="115" t="s">
        <v>71</v>
      </c>
      <c r="K13" s="115"/>
      <c r="M13" s="118"/>
      <c r="N13" s="114"/>
      <c r="O13"/>
      <c r="P13" s="118"/>
      <c r="Q13" s="114"/>
      <c r="S13" s="118"/>
      <c r="T13" s="118"/>
    </row>
    <row r="14" spans="1:20" ht="18">
      <c r="A14" s="9"/>
      <c r="B14" s="9"/>
      <c r="C14" s="9"/>
      <c r="D14" s="50">
        <v>7</v>
      </c>
      <c r="E14" s="96">
        <v>51462.496901136488</v>
      </c>
      <c r="F14" s="96">
        <v>47173.955492708432</v>
      </c>
      <c r="G14" s="96">
        <v>42885.414084280404</v>
      </c>
      <c r="H14" s="96">
        <v>40674</v>
      </c>
      <c r="I14" s="96">
        <v>27366</v>
      </c>
      <c r="J14" s="9"/>
      <c r="M14" s="118"/>
      <c r="N14" s="114"/>
      <c r="O14"/>
      <c r="P14" s="118"/>
      <c r="Q14" s="114"/>
      <c r="S14" s="118"/>
      <c r="T14" s="118"/>
    </row>
    <row r="15" spans="1:20" ht="18">
      <c r="A15" s="9"/>
      <c r="B15" s="9"/>
      <c r="C15" s="9"/>
      <c r="D15" s="50">
        <v>8</v>
      </c>
      <c r="E15" s="96">
        <v>51977.12187014785</v>
      </c>
      <c r="F15" s="96">
        <v>47645.69504763552</v>
      </c>
      <c r="G15" s="96">
        <v>43314.268225123211</v>
      </c>
      <c r="H15" s="96">
        <v>41665</v>
      </c>
      <c r="I15" s="96">
        <v>27366</v>
      </c>
      <c r="J15" s="9"/>
      <c r="M15" s="118"/>
      <c r="N15" s="114"/>
      <c r="O15"/>
      <c r="P15" s="118"/>
      <c r="Q15" s="114"/>
      <c r="S15" s="118"/>
      <c r="T15" s="118"/>
    </row>
    <row r="16" spans="1:20" ht="18">
      <c r="A16" s="9"/>
      <c r="B16" s="9"/>
      <c r="C16" s="9"/>
      <c r="D16" s="50">
        <v>9</v>
      </c>
      <c r="E16" s="96">
        <v>52496.893088849327</v>
      </c>
      <c r="F16" s="96">
        <v>48138.080000000002</v>
      </c>
      <c r="G16" s="96">
        <v>43747.41090737444</v>
      </c>
      <c r="H16" s="96">
        <v>42313</v>
      </c>
      <c r="I16" s="96">
        <v>27366</v>
      </c>
      <c r="J16" s="9"/>
      <c r="M16" s="118"/>
      <c r="N16" s="114"/>
      <c r="O16"/>
      <c r="P16" s="118"/>
      <c r="Q16" s="114"/>
      <c r="S16" s="118"/>
      <c r="T16" s="118"/>
    </row>
    <row r="17" spans="1:20" ht="18">
      <c r="A17" s="9"/>
      <c r="B17" s="9"/>
      <c r="C17" s="9"/>
      <c r="D17" s="50">
        <v>10</v>
      </c>
      <c r="E17" s="96">
        <v>53021.862019737819</v>
      </c>
      <c r="F17" s="96">
        <v>48902.340000000004</v>
      </c>
      <c r="G17" s="96">
        <v>45076.92</v>
      </c>
      <c r="H17" s="96">
        <v>43764</v>
      </c>
      <c r="I17" s="96">
        <v>27366</v>
      </c>
      <c r="J17" s="9"/>
      <c r="M17" s="118"/>
      <c r="N17" s="114"/>
      <c r="O17"/>
      <c r="P17" s="118"/>
      <c r="Q17" s="114"/>
      <c r="S17" s="118"/>
      <c r="T17" s="118"/>
    </row>
    <row r="18" spans="1:20" ht="18">
      <c r="A18" s="9"/>
      <c r="B18" s="9"/>
      <c r="C18" s="9"/>
      <c r="D18" s="50">
        <v>11</v>
      </c>
      <c r="E18" s="96">
        <v>53552.0806399352</v>
      </c>
      <c r="F18" s="96">
        <v>50076.54</v>
      </c>
      <c r="G18" s="96">
        <v>45784.53</v>
      </c>
      <c r="H18" s="96">
        <v>44451</v>
      </c>
      <c r="I18" s="96">
        <v>27366</v>
      </c>
      <c r="J18" s="9"/>
      <c r="M18" s="118"/>
      <c r="N18" s="114"/>
      <c r="O18"/>
      <c r="P18" s="118"/>
      <c r="Q18" s="114"/>
      <c r="S18" s="118"/>
      <c r="T18" s="118"/>
    </row>
    <row r="19" spans="1:20" ht="18">
      <c r="A19" s="9"/>
      <c r="B19" s="9"/>
      <c r="C19" s="9"/>
      <c r="D19" s="50">
        <v>12</v>
      </c>
      <c r="E19" s="96">
        <v>54196.54</v>
      </c>
      <c r="F19" s="96">
        <v>51110.66</v>
      </c>
      <c r="G19" s="96">
        <v>46316.01</v>
      </c>
      <c r="H19" s="96">
        <v>44967</v>
      </c>
      <c r="I19" s="96">
        <v>27366</v>
      </c>
      <c r="J19" s="9"/>
      <c r="M19" s="118"/>
      <c r="N19" s="114"/>
      <c r="O19"/>
      <c r="P19" s="118"/>
      <c r="Q19" s="114"/>
      <c r="S19" s="118"/>
      <c r="T19" s="118"/>
    </row>
    <row r="20" spans="1:20" ht="18">
      <c r="A20" s="9"/>
      <c r="B20" s="9"/>
      <c r="C20" s="9"/>
      <c r="D20" s="50">
        <v>13</v>
      </c>
      <c r="E20" s="96">
        <v>55874.41</v>
      </c>
      <c r="F20" s="96">
        <v>51927.450000000004</v>
      </c>
      <c r="G20" s="96">
        <v>48627.33</v>
      </c>
      <c r="H20" s="96">
        <v>47211</v>
      </c>
      <c r="I20" s="96">
        <v>27366</v>
      </c>
      <c r="J20" s="9"/>
      <c r="M20" s="118"/>
      <c r="N20" s="114"/>
      <c r="O20"/>
      <c r="P20" s="118"/>
      <c r="Q20" s="114"/>
      <c r="S20" s="118"/>
      <c r="T20" s="118"/>
    </row>
    <row r="21" spans="1:20" ht="18">
      <c r="A21" s="9"/>
      <c r="B21" s="9"/>
      <c r="C21" s="9"/>
      <c r="D21" s="50">
        <v>14</v>
      </c>
      <c r="E21" s="96">
        <v>57198.99</v>
      </c>
      <c r="F21" s="96">
        <v>52771.020000000004</v>
      </c>
      <c r="G21" s="96">
        <v>49501.8</v>
      </c>
      <c r="H21" s="96">
        <v>48060</v>
      </c>
      <c r="I21" s="96">
        <v>27366</v>
      </c>
      <c r="J21" s="9"/>
      <c r="M21" s="114"/>
      <c r="N21" s="114"/>
      <c r="O21"/>
      <c r="P21" s="118"/>
      <c r="Q21" s="114"/>
      <c r="S21" s="118"/>
      <c r="T21" s="118"/>
    </row>
    <row r="22" spans="1:20" ht="18">
      <c r="A22" s="9"/>
      <c r="B22" s="9"/>
      <c r="C22" s="9"/>
      <c r="D22" s="50">
        <v>15</v>
      </c>
      <c r="E22" s="96">
        <v>58244.44</v>
      </c>
      <c r="F22" s="96">
        <v>53728.92</v>
      </c>
      <c r="G22" s="96">
        <v>50287.69</v>
      </c>
      <c r="H22" s="96">
        <v>48823</v>
      </c>
      <c r="I22" s="96">
        <v>27366</v>
      </c>
      <c r="J22" s="9"/>
      <c r="M22" s="114"/>
      <c r="N22" s="114"/>
      <c r="O22"/>
      <c r="P22" s="118"/>
      <c r="Q22" s="114"/>
      <c r="S22" s="118"/>
      <c r="T22" s="118"/>
    </row>
    <row r="23" spans="1:20" ht="18">
      <c r="A23" s="9"/>
      <c r="B23" s="9"/>
      <c r="C23" s="9"/>
      <c r="D23" s="50">
        <v>16</v>
      </c>
      <c r="E23" s="96">
        <v>59185.86</v>
      </c>
      <c r="F23" s="96">
        <v>54591.03</v>
      </c>
      <c r="G23" s="96">
        <v>50501.93</v>
      </c>
      <c r="H23" s="96">
        <v>49031</v>
      </c>
      <c r="I23" s="96">
        <v>27366</v>
      </c>
      <c r="J23" s="9"/>
      <c r="M23" s="114"/>
      <c r="N23" s="114"/>
      <c r="O23"/>
      <c r="P23" s="118"/>
      <c r="Q23" s="114"/>
      <c r="S23" s="118"/>
      <c r="T23" s="118"/>
    </row>
    <row r="24" spans="1:20" ht="18">
      <c r="A24" s="9"/>
      <c r="B24" s="9"/>
      <c r="C24" s="9"/>
      <c r="D24" s="50">
        <v>17</v>
      </c>
      <c r="E24" s="96">
        <v>59354.78</v>
      </c>
      <c r="F24" s="96">
        <v>54758.92</v>
      </c>
      <c r="G24" s="96">
        <v>50669.82</v>
      </c>
      <c r="H24" s="96">
        <v>49194</v>
      </c>
      <c r="I24" s="96">
        <v>27366</v>
      </c>
      <c r="J24" s="9"/>
      <c r="M24" s="114"/>
      <c r="N24" s="114"/>
      <c r="O24"/>
      <c r="P24" s="118"/>
      <c r="Q24" s="114"/>
      <c r="S24" s="118"/>
      <c r="T24" s="118"/>
    </row>
    <row r="25" spans="1:20" ht="18">
      <c r="A25" s="9"/>
      <c r="B25" s="9"/>
      <c r="C25" s="9"/>
      <c r="D25" s="50">
        <v>18</v>
      </c>
      <c r="E25" s="96">
        <v>59523.700000000004</v>
      </c>
      <c r="F25" s="96">
        <v>54925.78</v>
      </c>
      <c r="G25" s="96">
        <v>51529.87</v>
      </c>
      <c r="H25" s="96">
        <v>50029</v>
      </c>
      <c r="I25" s="96">
        <v>27366</v>
      </c>
      <c r="J25" s="9"/>
      <c r="M25" s="114"/>
      <c r="N25" s="114"/>
      <c r="O25"/>
      <c r="P25" s="118"/>
      <c r="Q25" s="114"/>
      <c r="S25" s="118"/>
      <c r="T25" s="118"/>
    </row>
    <row r="26" spans="1:20" ht="18">
      <c r="A26" s="9"/>
      <c r="B26" s="9"/>
      <c r="C26" s="9"/>
      <c r="D26" s="50">
        <v>19</v>
      </c>
      <c r="E26" s="96">
        <v>59689.53</v>
      </c>
      <c r="F26" s="96">
        <v>55004.060000000005</v>
      </c>
      <c r="G26" s="96">
        <v>52352.840000000004</v>
      </c>
      <c r="H26" s="96">
        <v>50828</v>
      </c>
      <c r="I26" s="96">
        <v>27366</v>
      </c>
      <c r="J26" s="9"/>
      <c r="M26" s="114"/>
      <c r="N26" s="114"/>
      <c r="O26"/>
      <c r="P26" s="118"/>
      <c r="Q26" s="114"/>
      <c r="S26" s="118"/>
      <c r="T26" s="118"/>
    </row>
    <row r="27" spans="1:20" ht="18">
      <c r="A27" s="9"/>
      <c r="B27" s="9"/>
      <c r="C27" s="9"/>
      <c r="D27" s="50">
        <v>20</v>
      </c>
      <c r="E27" s="96">
        <v>60476.450000000004</v>
      </c>
      <c r="F27" s="96">
        <v>55936.21</v>
      </c>
      <c r="G27" s="96">
        <v>52480.560000000005</v>
      </c>
      <c r="H27" s="96">
        <v>50952</v>
      </c>
      <c r="I27" s="96">
        <v>27366</v>
      </c>
      <c r="J27" s="9"/>
      <c r="M27" s="114"/>
      <c r="N27" s="114"/>
      <c r="O27"/>
      <c r="P27" s="118"/>
      <c r="Q27" s="114"/>
      <c r="S27" s="118"/>
      <c r="T27" s="118"/>
    </row>
    <row r="28" spans="1:20" ht="18">
      <c r="A28" s="9"/>
      <c r="B28" s="9"/>
      <c r="C28" s="9"/>
      <c r="D28" s="50">
        <v>21</v>
      </c>
      <c r="E28" s="96">
        <v>61454.950000000004</v>
      </c>
      <c r="F28" s="96">
        <v>56833.340000000004</v>
      </c>
      <c r="G28" s="96">
        <v>52706.130000000005</v>
      </c>
      <c r="H28" s="96">
        <v>51171</v>
      </c>
      <c r="I28" s="96">
        <v>27366</v>
      </c>
      <c r="J28" s="9"/>
      <c r="M28" s="114"/>
      <c r="N28" s="114"/>
      <c r="O28"/>
      <c r="P28" s="118"/>
      <c r="Q28" s="114"/>
      <c r="S28" s="118"/>
      <c r="T28" s="118"/>
    </row>
    <row r="29" spans="1:20" ht="18">
      <c r="A29" s="9"/>
      <c r="B29" s="9"/>
      <c r="C29" s="9"/>
      <c r="D29" s="50">
        <v>22</v>
      </c>
      <c r="E29" s="96">
        <v>61623.87</v>
      </c>
      <c r="F29" s="96">
        <v>57003.29</v>
      </c>
      <c r="G29" s="96">
        <v>52875.05</v>
      </c>
      <c r="H29" s="96">
        <v>51335</v>
      </c>
      <c r="I29" s="96">
        <v>27366</v>
      </c>
      <c r="J29" s="9"/>
      <c r="M29" s="114"/>
      <c r="N29" s="114"/>
      <c r="O29"/>
      <c r="P29" s="118"/>
      <c r="Q29" s="114"/>
      <c r="S29" s="118"/>
      <c r="T29" s="118"/>
    </row>
    <row r="30" spans="1:20" ht="18">
      <c r="A30" s="9"/>
      <c r="B30" s="9"/>
      <c r="C30" s="9"/>
      <c r="D30" s="50">
        <v>23</v>
      </c>
      <c r="E30" s="96">
        <v>61792.79</v>
      </c>
      <c r="F30" s="96">
        <v>57169.120000000003</v>
      </c>
      <c r="G30" s="96">
        <v>53829.86</v>
      </c>
      <c r="H30" s="96">
        <v>52262</v>
      </c>
      <c r="I30" s="96">
        <v>27366</v>
      </c>
      <c r="J30" s="9"/>
      <c r="M30"/>
      <c r="N30" s="114"/>
      <c r="O30"/>
      <c r="P30" s="118"/>
      <c r="Q30" s="114"/>
      <c r="S30" s="118"/>
      <c r="T30" s="118"/>
    </row>
    <row r="31" spans="1:20" ht="18">
      <c r="A31" s="9"/>
      <c r="B31" s="9"/>
      <c r="C31" s="9"/>
      <c r="D31" s="50">
        <v>24</v>
      </c>
      <c r="E31" s="96">
        <v>61959.65</v>
      </c>
      <c r="F31" s="96">
        <v>57337.01</v>
      </c>
      <c r="G31" s="96">
        <v>55134.87</v>
      </c>
      <c r="H31" s="96">
        <v>53529</v>
      </c>
      <c r="I31" s="96">
        <v>27366</v>
      </c>
      <c r="J31" s="9"/>
      <c r="M31"/>
      <c r="N31" s="114"/>
      <c r="O31"/>
      <c r="P31" s="118"/>
      <c r="Q31" s="114"/>
      <c r="S31" s="118"/>
      <c r="T31" s="118"/>
    </row>
    <row r="32" spans="1:20" ht="18">
      <c r="A32" s="9"/>
      <c r="B32" s="9"/>
      <c r="C32" s="9"/>
      <c r="D32" s="50">
        <v>25</v>
      </c>
      <c r="E32" s="96">
        <v>62130.630000000005</v>
      </c>
      <c r="F32" s="96">
        <v>57502.840000000004</v>
      </c>
      <c r="G32" s="96">
        <v>56571.72</v>
      </c>
      <c r="H32" s="96">
        <v>54924</v>
      </c>
      <c r="I32" s="96">
        <v>27366</v>
      </c>
      <c r="J32" s="9"/>
      <c r="M32"/>
      <c r="N32" s="114"/>
      <c r="O32"/>
      <c r="P32" s="118"/>
      <c r="Q32" s="114"/>
      <c r="S32" s="118"/>
      <c r="T32" s="118"/>
    </row>
    <row r="33" spans="1:20" ht="18">
      <c r="A33" s="9"/>
      <c r="B33" s="9"/>
      <c r="C33" s="9"/>
      <c r="D33" s="50">
        <v>26</v>
      </c>
      <c r="E33" s="96">
        <v>62562.200000000004</v>
      </c>
      <c r="F33" s="96">
        <v>58038.44</v>
      </c>
      <c r="G33" s="96">
        <v>57745.919999999998</v>
      </c>
      <c r="H33" s="96">
        <v>56064</v>
      </c>
      <c r="I33" s="96">
        <v>27366</v>
      </c>
      <c r="J33" s="9"/>
      <c r="M33"/>
      <c r="N33" s="114"/>
      <c r="O33"/>
      <c r="P33" s="118"/>
      <c r="Q33" s="114"/>
      <c r="S33" s="118"/>
      <c r="T33" s="118"/>
    </row>
    <row r="34" spans="1:20" ht="18">
      <c r="A34" s="9"/>
      <c r="B34" s="9"/>
      <c r="C34" s="9"/>
      <c r="D34" s="50">
        <v>27</v>
      </c>
      <c r="E34" s="96">
        <v>63577.78</v>
      </c>
      <c r="F34" s="96">
        <v>58973.68</v>
      </c>
      <c r="G34" s="96">
        <v>58677.04</v>
      </c>
      <c r="H34" s="96">
        <v>56968</v>
      </c>
      <c r="I34" s="96">
        <v>27366</v>
      </c>
      <c r="J34" s="9"/>
      <c r="M34"/>
      <c r="N34" s="114"/>
      <c r="O34"/>
      <c r="P34" s="118"/>
      <c r="Q34" s="114"/>
      <c r="S34" s="118"/>
      <c r="T34" s="118"/>
    </row>
    <row r="35" spans="1:20" ht="18">
      <c r="A35" s="9"/>
      <c r="B35" s="9"/>
      <c r="C35" s="9"/>
      <c r="D35" s="51">
        <v>28</v>
      </c>
      <c r="E35" s="96">
        <v>63742.58</v>
      </c>
      <c r="F35" s="96">
        <v>59135.39</v>
      </c>
      <c r="G35" s="96">
        <v>58806.82</v>
      </c>
      <c r="H35" s="96">
        <v>57094</v>
      </c>
      <c r="I35" s="96">
        <v>27366</v>
      </c>
      <c r="J35" s="9"/>
      <c r="K35" s="121"/>
      <c r="L35" s="121"/>
      <c r="M35" s="121"/>
      <c r="N35" s="114"/>
      <c r="O35"/>
      <c r="P35" s="118"/>
      <c r="Q35" s="114"/>
      <c r="S35" s="118"/>
      <c r="T35" s="118"/>
    </row>
    <row r="36" spans="1:20" ht="18">
      <c r="A36" s="9"/>
      <c r="B36" s="9"/>
      <c r="C36" s="9"/>
      <c r="D36" s="51">
        <v>29</v>
      </c>
      <c r="E36" s="96">
        <v>63902.23</v>
      </c>
      <c r="F36" s="96">
        <v>59296.07</v>
      </c>
      <c r="G36" s="96">
        <v>58940.72</v>
      </c>
      <c r="H36" s="96">
        <v>57224</v>
      </c>
      <c r="I36" s="96">
        <v>27366</v>
      </c>
      <c r="J36" s="9"/>
      <c r="M36"/>
      <c r="N36" s="114"/>
      <c r="O36"/>
      <c r="P36" s="118"/>
      <c r="Q36" s="114"/>
      <c r="S36" s="118"/>
      <c r="T36" s="118"/>
    </row>
    <row r="37" spans="1:20" ht="18">
      <c r="A37" s="9"/>
      <c r="B37" s="9"/>
      <c r="C37" s="9"/>
      <c r="D37" s="51">
        <v>30</v>
      </c>
      <c r="E37" s="96">
        <v>64064.97</v>
      </c>
      <c r="F37" s="96">
        <v>59459.840000000004</v>
      </c>
      <c r="G37" s="96">
        <v>59074.62</v>
      </c>
      <c r="H37" s="96">
        <v>57354</v>
      </c>
      <c r="I37" s="96">
        <v>27366</v>
      </c>
      <c r="J37" s="9"/>
      <c r="M37"/>
      <c r="N37" s="114"/>
      <c r="O37"/>
      <c r="P37" s="118"/>
      <c r="Q37" s="114"/>
      <c r="S37" s="118"/>
      <c r="T37" s="118"/>
    </row>
    <row r="38" spans="1:20" ht="18">
      <c r="A38" s="9"/>
      <c r="B38" s="9"/>
      <c r="C38" s="9"/>
      <c r="D38" s="51" t="s">
        <v>83</v>
      </c>
      <c r="E38" s="96">
        <v>64323.5</v>
      </c>
      <c r="F38" s="96">
        <v>59725.58</v>
      </c>
      <c r="G38" s="96">
        <v>59207.49</v>
      </c>
      <c r="H38" s="96">
        <v>57483</v>
      </c>
      <c r="I38" s="96">
        <v>27366</v>
      </c>
      <c r="J38" s="9"/>
      <c r="M38"/>
      <c r="N38" s="114"/>
      <c r="O38"/>
      <c r="P38" s="118"/>
      <c r="Q38" s="114"/>
      <c r="S38" s="118"/>
      <c r="T38" s="118"/>
    </row>
    <row r="40" spans="1:20">
      <c r="A40" s="127" t="s">
        <v>78</v>
      </c>
      <c r="B40" s="127"/>
      <c r="C40" s="127"/>
      <c r="D40" s="127"/>
      <c r="E40" s="127"/>
      <c r="F40" s="127"/>
      <c r="G40" s="127"/>
      <c r="H40" s="127"/>
      <c r="I40" s="127"/>
      <c r="J40" s="127"/>
      <c r="K40" s="127"/>
    </row>
    <row r="41" spans="1:20">
      <c r="A41" s="127" t="s">
        <v>145</v>
      </c>
      <c r="B41" s="127"/>
      <c r="C41" s="127"/>
      <c r="D41" s="127"/>
      <c r="E41" s="127"/>
      <c r="F41" s="127"/>
      <c r="G41" s="127"/>
      <c r="H41" s="127"/>
      <c r="I41" s="127"/>
      <c r="J41" s="127"/>
      <c r="K41" s="127"/>
    </row>
  </sheetData>
  <mergeCells count="5">
    <mergeCell ref="A1:K1"/>
    <mergeCell ref="A2:K2"/>
    <mergeCell ref="A3:K3"/>
    <mergeCell ref="A40:K40"/>
    <mergeCell ref="A41:K41"/>
  </mergeCells>
  <pageMargins left="0.5" right="0.75" top="1" bottom="1" header="0.5" footer="0.5"/>
  <pageSetup scale="90" fitToHeight="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J44"/>
  <sheetViews>
    <sheetView workbookViewId="0">
      <selection activeCell="I6" sqref="I6"/>
    </sheetView>
  </sheetViews>
  <sheetFormatPr defaultRowHeight="13.2"/>
  <cols>
    <col min="7" max="7" width="12.88671875" bestFit="1" customWidth="1"/>
    <col min="8" max="8" width="10.109375" customWidth="1"/>
    <col min="10" max="10" width="10.33203125" style="74" bestFit="1" customWidth="1"/>
  </cols>
  <sheetData>
    <row r="1" spans="1:10">
      <c r="A1" s="123" t="s">
        <v>81</v>
      </c>
      <c r="B1" s="123"/>
      <c r="C1" s="123"/>
      <c r="D1" s="123"/>
      <c r="E1" s="123"/>
      <c r="F1" s="123"/>
      <c r="G1" s="123"/>
      <c r="H1" s="123"/>
      <c r="I1" s="123"/>
    </row>
    <row r="2" spans="1:10">
      <c r="A2" s="123" t="s">
        <v>94</v>
      </c>
      <c r="B2" s="123"/>
      <c r="C2" s="123"/>
      <c r="D2" s="123"/>
      <c r="E2" s="123"/>
      <c r="F2" s="123"/>
      <c r="G2" s="123"/>
      <c r="H2" s="123"/>
      <c r="I2" s="123"/>
    </row>
    <row r="3" spans="1:10">
      <c r="A3" s="123" t="s">
        <v>230</v>
      </c>
      <c r="B3" s="123"/>
      <c r="C3" s="123"/>
      <c r="D3" s="123"/>
      <c r="E3" s="123"/>
      <c r="F3" s="123"/>
      <c r="G3" s="123"/>
      <c r="H3" s="123"/>
      <c r="I3" s="123"/>
    </row>
    <row r="4" spans="1:10">
      <c r="A4" s="123" t="s">
        <v>9</v>
      </c>
      <c r="B4" s="123"/>
      <c r="C4" s="123"/>
      <c r="D4" s="123"/>
      <c r="E4" s="123"/>
      <c r="F4" s="123"/>
      <c r="G4" s="123"/>
      <c r="H4" s="123"/>
      <c r="I4" s="123"/>
    </row>
    <row r="5" spans="1:10" ht="26.4">
      <c r="C5" s="2" t="s">
        <v>18</v>
      </c>
      <c r="D5" s="3"/>
      <c r="E5" s="18" t="s">
        <v>22</v>
      </c>
      <c r="F5" s="18"/>
      <c r="G5" s="63" t="s">
        <v>72</v>
      </c>
      <c r="H5" s="19"/>
    </row>
    <row r="6" spans="1:10" ht="12.9" customHeight="1">
      <c r="C6" s="12">
        <v>0</v>
      </c>
      <c r="D6" s="9"/>
      <c r="E6" s="29">
        <f>+G6/205/8</f>
        <v>13.5136</v>
      </c>
      <c r="F6" s="29"/>
      <c r="G6" s="113">
        <v>22162.304</v>
      </c>
      <c r="H6" s="20"/>
      <c r="I6" s="9"/>
      <c r="J6"/>
    </row>
    <row r="7" spans="1:10" ht="12.9" customHeight="1">
      <c r="C7" s="12">
        <v>1</v>
      </c>
      <c r="D7" s="9"/>
      <c r="E7" s="29">
        <f t="shared" ref="E7:E37" si="0">+G7/205/8</f>
        <v>14.172800000000002</v>
      </c>
      <c r="F7" s="29"/>
      <c r="G7" s="113">
        <v>23243.392000000003</v>
      </c>
      <c r="H7" s="20"/>
      <c r="I7" s="9"/>
      <c r="J7"/>
    </row>
    <row r="8" spans="1:10" ht="12.9" customHeight="1">
      <c r="C8" s="12">
        <v>2</v>
      </c>
      <c r="D8" s="9"/>
      <c r="E8" s="29">
        <f t="shared" si="0"/>
        <v>15.0586</v>
      </c>
      <c r="F8" s="29"/>
      <c r="G8" s="113">
        <v>24696.103999999999</v>
      </c>
      <c r="H8" s="20"/>
      <c r="I8" s="9"/>
      <c r="J8"/>
    </row>
    <row r="9" spans="1:10" ht="12.9" customHeight="1">
      <c r="C9" s="12">
        <v>3</v>
      </c>
      <c r="D9" s="9"/>
      <c r="E9" s="29">
        <f t="shared" si="0"/>
        <v>15.6045</v>
      </c>
      <c r="F9" s="29"/>
      <c r="G9" s="113">
        <v>25591.38</v>
      </c>
      <c r="H9" s="20"/>
      <c r="I9" s="9"/>
      <c r="J9"/>
    </row>
    <row r="10" spans="1:10" ht="12.9" customHeight="1">
      <c r="C10" s="12">
        <v>4</v>
      </c>
      <c r="D10" s="9"/>
      <c r="E10" s="29">
        <f t="shared" si="0"/>
        <v>15.748699999999999</v>
      </c>
      <c r="F10" s="29"/>
      <c r="G10" s="113">
        <v>25827.867999999999</v>
      </c>
      <c r="H10" s="20"/>
      <c r="I10" s="9"/>
      <c r="J10"/>
    </row>
    <row r="11" spans="1:10" ht="12.9" customHeight="1">
      <c r="C11" s="12">
        <v>5</v>
      </c>
      <c r="D11" s="9"/>
      <c r="E11" s="29">
        <f t="shared" si="0"/>
        <v>15.862</v>
      </c>
      <c r="F11" s="29"/>
      <c r="G11" s="113">
        <v>26013.68</v>
      </c>
      <c r="H11" s="20"/>
      <c r="I11" s="9"/>
      <c r="J11"/>
    </row>
    <row r="12" spans="1:10" ht="12.9" customHeight="1">
      <c r="C12" s="12">
        <v>6</v>
      </c>
      <c r="D12" s="9"/>
      <c r="E12" s="29">
        <f t="shared" si="0"/>
        <v>15.975300000000001</v>
      </c>
      <c r="F12" s="29"/>
      <c r="G12" s="113">
        <v>26199.492000000002</v>
      </c>
      <c r="H12" s="20"/>
      <c r="I12" s="9"/>
      <c r="J12"/>
    </row>
    <row r="13" spans="1:10" ht="12.9" customHeight="1">
      <c r="C13" s="12">
        <v>7</v>
      </c>
      <c r="D13" s="9"/>
      <c r="E13" s="29">
        <f t="shared" si="0"/>
        <v>16.0474</v>
      </c>
      <c r="F13" s="29"/>
      <c r="G13" s="113">
        <v>26317.736000000001</v>
      </c>
      <c r="H13" s="20"/>
      <c r="I13" s="9"/>
      <c r="J13"/>
    </row>
    <row r="14" spans="1:10" ht="12.9" customHeight="1">
      <c r="C14" s="12">
        <v>8</v>
      </c>
      <c r="D14" s="9"/>
      <c r="E14" s="29">
        <f t="shared" si="0"/>
        <v>16.119499999999999</v>
      </c>
      <c r="F14" s="29"/>
      <c r="G14" s="113">
        <v>26435.98</v>
      </c>
      <c r="H14" s="20"/>
      <c r="I14" s="9"/>
      <c r="J14"/>
    </row>
    <row r="15" spans="1:10" ht="12.9" customHeight="1">
      <c r="C15" s="12">
        <v>9</v>
      </c>
      <c r="D15" s="9"/>
      <c r="E15" s="29">
        <f t="shared" si="0"/>
        <v>16.191599999999998</v>
      </c>
      <c r="F15" s="29"/>
      <c r="G15" s="113">
        <v>26554.223999999998</v>
      </c>
      <c r="H15" s="20"/>
      <c r="I15" s="9"/>
      <c r="J15"/>
    </row>
    <row r="16" spans="1:10" ht="12.9" customHeight="1">
      <c r="C16" s="12">
        <v>10</v>
      </c>
      <c r="D16" s="9"/>
      <c r="E16" s="29">
        <f t="shared" si="0"/>
        <v>16.253399999999999</v>
      </c>
      <c r="F16" s="29"/>
      <c r="G16" s="113">
        <v>26655.576000000001</v>
      </c>
      <c r="H16" s="13"/>
      <c r="I16" s="9"/>
      <c r="J16"/>
    </row>
    <row r="17" spans="3:10" ht="12.9" customHeight="1">
      <c r="C17" s="12">
        <v>11</v>
      </c>
      <c r="D17" s="9"/>
      <c r="E17" s="29">
        <f t="shared" si="0"/>
        <v>16.4697</v>
      </c>
      <c r="F17" s="29"/>
      <c r="G17" s="113">
        <v>27010.308000000001</v>
      </c>
      <c r="H17" s="13"/>
      <c r="I17" s="9"/>
      <c r="J17"/>
    </row>
    <row r="18" spans="3:10" ht="12.9" customHeight="1">
      <c r="C18" s="12">
        <v>12</v>
      </c>
      <c r="D18" s="9" t="s">
        <v>9</v>
      </c>
      <c r="E18" s="29">
        <f t="shared" si="0"/>
        <v>16.613900000000001</v>
      </c>
      <c r="F18" s="29"/>
      <c r="G18" s="113">
        <v>27246.796000000002</v>
      </c>
      <c r="H18" s="13"/>
      <c r="I18" s="9"/>
      <c r="J18"/>
    </row>
    <row r="19" spans="3:10" ht="12.9" customHeight="1">
      <c r="C19" s="12">
        <v>13</v>
      </c>
      <c r="D19" s="9"/>
      <c r="E19" s="29">
        <f t="shared" si="0"/>
        <v>16.799300000000002</v>
      </c>
      <c r="F19" s="29"/>
      <c r="G19" s="113">
        <v>27550.852000000003</v>
      </c>
      <c r="H19" s="13"/>
      <c r="I19" s="9"/>
      <c r="J19"/>
    </row>
    <row r="20" spans="3:10" ht="12.9" customHeight="1">
      <c r="C20" s="15">
        <v>14</v>
      </c>
      <c r="D20" s="9"/>
      <c r="E20" s="29">
        <f t="shared" si="0"/>
        <v>17.005300000000002</v>
      </c>
      <c r="F20" s="29"/>
      <c r="G20" s="113">
        <v>27888.692000000003</v>
      </c>
      <c r="H20" s="20"/>
      <c r="I20" s="9"/>
      <c r="J20"/>
    </row>
    <row r="21" spans="3:10" ht="12.9" customHeight="1">
      <c r="C21" s="15">
        <v>15</v>
      </c>
      <c r="D21" s="21"/>
      <c r="E21" s="29">
        <f t="shared" si="0"/>
        <v>17.221599999999999</v>
      </c>
      <c r="F21" s="24"/>
      <c r="G21" s="113">
        <v>28243.423999999999</v>
      </c>
      <c r="H21" s="21"/>
      <c r="I21" s="9"/>
      <c r="J21"/>
    </row>
    <row r="22" spans="3:10" ht="12.9" customHeight="1">
      <c r="C22" s="15">
        <v>16</v>
      </c>
      <c r="E22" s="29">
        <f t="shared" si="0"/>
        <v>17.417300000000001</v>
      </c>
      <c r="F22" s="24"/>
      <c r="G22" s="113">
        <v>28564.372000000003</v>
      </c>
      <c r="I22" s="9"/>
      <c r="J22"/>
    </row>
    <row r="23" spans="3:10" ht="12.9" customHeight="1">
      <c r="C23" s="15">
        <v>17</v>
      </c>
      <c r="E23" s="29">
        <f t="shared" si="0"/>
        <v>17.613</v>
      </c>
      <c r="F23" s="24"/>
      <c r="G23" s="113">
        <v>28885.32</v>
      </c>
      <c r="I23" s="9"/>
      <c r="J23"/>
    </row>
    <row r="24" spans="3:10" ht="12.9" customHeight="1">
      <c r="C24" s="15">
        <v>18</v>
      </c>
      <c r="E24" s="29">
        <f t="shared" si="0"/>
        <v>17.818999999999999</v>
      </c>
      <c r="F24" s="24"/>
      <c r="G24" s="113">
        <v>29223.16</v>
      </c>
      <c r="I24" s="9"/>
      <c r="J24"/>
    </row>
    <row r="25" spans="3:10" ht="12.9" customHeight="1">
      <c r="C25" s="15">
        <v>19</v>
      </c>
      <c r="E25" s="29">
        <f t="shared" si="0"/>
        <v>18.035300000000003</v>
      </c>
      <c r="F25" s="24"/>
      <c r="G25" s="113">
        <v>29577.892000000003</v>
      </c>
      <c r="I25" s="9"/>
      <c r="J25"/>
    </row>
    <row r="26" spans="3:10" ht="12.9" customHeight="1">
      <c r="C26" s="15">
        <v>20</v>
      </c>
      <c r="E26" s="29">
        <f t="shared" si="0"/>
        <v>18.241300000000003</v>
      </c>
      <c r="F26" s="24"/>
      <c r="G26" s="113">
        <v>29915.732000000004</v>
      </c>
      <c r="I26" s="9"/>
      <c r="J26"/>
    </row>
    <row r="27" spans="3:10" ht="12.9" customHeight="1">
      <c r="C27" s="15">
        <v>21</v>
      </c>
      <c r="D27" s="21"/>
      <c r="E27" s="29">
        <f t="shared" si="0"/>
        <v>18.437000000000001</v>
      </c>
      <c r="F27" s="24"/>
      <c r="G27" s="113">
        <v>30236.68</v>
      </c>
      <c r="H27" s="21"/>
      <c r="I27" s="9"/>
      <c r="J27"/>
    </row>
    <row r="28" spans="3:10" ht="12.9" customHeight="1">
      <c r="C28" s="15">
        <v>22</v>
      </c>
      <c r="D28" s="21"/>
      <c r="E28" s="29">
        <f t="shared" si="0"/>
        <v>18.6327</v>
      </c>
      <c r="F28" s="24"/>
      <c r="G28" s="113">
        <v>30557.628000000001</v>
      </c>
      <c r="H28" s="21"/>
      <c r="I28" s="9"/>
      <c r="J28"/>
    </row>
    <row r="29" spans="3:10" ht="12.9" customHeight="1">
      <c r="C29" s="15">
        <v>23</v>
      </c>
      <c r="D29" s="21"/>
      <c r="E29" s="29">
        <f t="shared" si="0"/>
        <v>18.849</v>
      </c>
      <c r="F29" s="24"/>
      <c r="G29" s="113">
        <v>30912.36</v>
      </c>
      <c r="H29" s="21"/>
      <c r="I29" s="9"/>
      <c r="J29"/>
    </row>
    <row r="30" spans="3:10" ht="12.9" customHeight="1">
      <c r="C30" s="15">
        <v>24</v>
      </c>
      <c r="D30" s="21"/>
      <c r="E30" s="29">
        <f t="shared" si="0"/>
        <v>19.055</v>
      </c>
      <c r="F30" s="24"/>
      <c r="G30" s="113">
        <v>31250.2</v>
      </c>
      <c r="H30" s="21"/>
      <c r="I30" s="9"/>
      <c r="J30"/>
    </row>
    <row r="31" spans="3:10" ht="12.9" customHeight="1">
      <c r="C31" s="15">
        <v>25</v>
      </c>
      <c r="D31" s="21"/>
      <c r="E31" s="29">
        <f t="shared" si="0"/>
        <v>19.260999999999999</v>
      </c>
      <c r="F31" s="24"/>
      <c r="G31" s="113">
        <v>31588.04</v>
      </c>
      <c r="H31" s="21"/>
      <c r="I31" s="9"/>
      <c r="J31"/>
    </row>
    <row r="32" spans="3:10" ht="12.9" customHeight="1">
      <c r="C32" s="15">
        <v>26</v>
      </c>
      <c r="E32" s="29">
        <f t="shared" si="0"/>
        <v>19.467000000000002</v>
      </c>
      <c r="F32" s="24"/>
      <c r="G32" s="113">
        <v>31925.88</v>
      </c>
      <c r="I32" s="9"/>
      <c r="J32"/>
    </row>
    <row r="33" spans="1:10" ht="12.9" customHeight="1">
      <c r="C33" s="15">
        <v>27</v>
      </c>
      <c r="E33" s="29">
        <f t="shared" si="0"/>
        <v>19.6524</v>
      </c>
      <c r="F33" s="24"/>
      <c r="G33" s="113">
        <v>32229.936000000002</v>
      </c>
      <c r="I33" s="9"/>
      <c r="J33"/>
    </row>
    <row r="34" spans="1:10" ht="12.9" customHeight="1">
      <c r="C34" s="15">
        <v>28</v>
      </c>
      <c r="E34" s="29">
        <f t="shared" si="0"/>
        <v>19.930499999999999</v>
      </c>
      <c r="F34" s="24"/>
      <c r="G34" s="113">
        <v>32686.02</v>
      </c>
      <c r="I34" s="9"/>
      <c r="J34"/>
    </row>
    <row r="35" spans="1:10" ht="12.9" customHeight="1">
      <c r="C35" s="15">
        <v>29</v>
      </c>
      <c r="E35" s="29">
        <f t="shared" si="0"/>
        <v>20.0747</v>
      </c>
      <c r="F35" s="24"/>
      <c r="G35" s="113">
        <v>32922.508000000002</v>
      </c>
      <c r="I35" s="9"/>
      <c r="J35"/>
    </row>
    <row r="36" spans="1:10" ht="12.9" customHeight="1">
      <c r="C36" s="15">
        <v>30</v>
      </c>
      <c r="E36" s="29">
        <f t="shared" si="0"/>
        <v>20.218899999999998</v>
      </c>
      <c r="F36" s="24"/>
      <c r="G36" s="113">
        <v>33158.995999999999</v>
      </c>
      <c r="I36" s="9"/>
      <c r="J36"/>
    </row>
    <row r="37" spans="1:10" ht="12.9" customHeight="1">
      <c r="C37" s="12" t="s">
        <v>83</v>
      </c>
      <c r="E37" s="29">
        <f t="shared" si="0"/>
        <v>20.352800000000002</v>
      </c>
      <c r="F37" s="24"/>
      <c r="G37" s="113">
        <v>33378.592000000004</v>
      </c>
      <c r="I37" s="9"/>
      <c r="J37"/>
    </row>
    <row r="38" spans="1:10" ht="15.6">
      <c r="C38" s="15"/>
      <c r="E38" s="24"/>
      <c r="F38" s="24"/>
      <c r="G38" s="41"/>
      <c r="I38" s="16"/>
    </row>
    <row r="39" spans="1:10" ht="15.6">
      <c r="B39" t="s">
        <v>73</v>
      </c>
      <c r="C39" s="15"/>
      <c r="E39" s="24"/>
      <c r="F39" s="24"/>
      <c r="G39" s="41"/>
      <c r="I39" s="16"/>
    </row>
    <row r="41" spans="1:10">
      <c r="A41" t="s">
        <v>9</v>
      </c>
    </row>
    <row r="42" spans="1:10">
      <c r="A42" t="s">
        <v>9</v>
      </c>
      <c r="B42" s="22"/>
      <c r="C42" s="21"/>
      <c r="D42" s="21"/>
      <c r="E42" s="21"/>
      <c r="F42" s="21"/>
      <c r="G42" s="21"/>
      <c r="H42" s="21"/>
      <c r="I42" s="21"/>
    </row>
    <row r="43" spans="1:10">
      <c r="A43" t="s">
        <v>9</v>
      </c>
      <c r="B43" s="21"/>
      <c r="C43" s="21"/>
      <c r="D43" s="21"/>
      <c r="E43" s="21"/>
      <c r="F43" s="21"/>
      <c r="G43" s="21"/>
      <c r="H43" s="21"/>
      <c r="I43" s="21"/>
    </row>
    <row r="44" spans="1:10">
      <c r="A44" t="s">
        <v>9</v>
      </c>
      <c r="B44" s="21"/>
      <c r="C44" s="21"/>
      <c r="D44" s="21"/>
      <c r="E44" s="21"/>
      <c r="F44" s="21"/>
      <c r="G44" s="21"/>
      <c r="H44" s="21"/>
      <c r="I44" s="21"/>
    </row>
  </sheetData>
  <mergeCells count="4">
    <mergeCell ref="A1:I1"/>
    <mergeCell ref="A2:I2"/>
    <mergeCell ref="A4:I4"/>
    <mergeCell ref="A3:I3"/>
  </mergeCells>
  <phoneticPr fontId="0" type="noConversion"/>
  <pageMargins left="0.5" right="0.5" top="0.75" bottom="0.25" header="0.25" footer="0.25"/>
  <pageSetup scale="11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45"/>
  <sheetViews>
    <sheetView tabSelected="1" workbookViewId="0">
      <selection activeCell="J6" sqref="J6"/>
    </sheetView>
  </sheetViews>
  <sheetFormatPr defaultRowHeight="13.2"/>
  <cols>
    <col min="7" max="7" width="12" customWidth="1"/>
    <col min="10" max="10" width="10.33203125" bestFit="1" customWidth="1"/>
  </cols>
  <sheetData>
    <row r="1" spans="1:9">
      <c r="A1" s="123" t="s">
        <v>81</v>
      </c>
      <c r="B1" s="123"/>
      <c r="C1" s="123"/>
      <c r="D1" s="123"/>
      <c r="E1" s="123"/>
      <c r="F1" s="123"/>
      <c r="G1" s="123"/>
      <c r="H1" s="123"/>
      <c r="I1" s="123"/>
    </row>
    <row r="2" spans="1:9">
      <c r="A2" s="123" t="s">
        <v>93</v>
      </c>
      <c r="B2" s="123"/>
      <c r="C2" s="123"/>
      <c r="D2" s="123"/>
      <c r="E2" s="123"/>
      <c r="F2" s="123"/>
      <c r="G2" s="123"/>
      <c r="H2" s="123"/>
      <c r="I2" s="123"/>
    </row>
    <row r="3" spans="1:9">
      <c r="A3" s="123" t="s">
        <v>230</v>
      </c>
      <c r="B3" s="123"/>
      <c r="C3" s="123"/>
      <c r="D3" s="123"/>
      <c r="E3" s="123"/>
      <c r="F3" s="123"/>
      <c r="G3" s="123"/>
      <c r="H3" s="123"/>
      <c r="I3" s="123"/>
    </row>
    <row r="4" spans="1:9">
      <c r="A4" s="123" t="s">
        <v>9</v>
      </c>
      <c r="B4" s="123"/>
      <c r="C4" s="123"/>
      <c r="D4" s="123"/>
      <c r="E4" s="123"/>
      <c r="F4" s="123"/>
      <c r="G4" s="123"/>
      <c r="H4" s="123"/>
      <c r="I4" s="123"/>
    </row>
    <row r="5" spans="1:9" ht="26.4">
      <c r="C5" s="2" t="s">
        <v>18</v>
      </c>
      <c r="D5" s="3"/>
      <c r="E5" s="18" t="s">
        <v>22</v>
      </c>
      <c r="F5" s="18"/>
      <c r="G5" s="63" t="s">
        <v>23</v>
      </c>
      <c r="H5" s="19"/>
    </row>
    <row r="6" spans="1:9" ht="13.35" customHeight="1">
      <c r="C6" s="12">
        <v>0</v>
      </c>
      <c r="D6" s="9"/>
      <c r="E6" s="29">
        <f>+G6/8/240</f>
        <v>21.236776041666666</v>
      </c>
      <c r="F6" s="29"/>
      <c r="G6" s="103">
        <v>40774.61</v>
      </c>
      <c r="H6" s="20"/>
      <c r="I6" s="9"/>
    </row>
    <row r="7" spans="1:9" ht="13.35" customHeight="1">
      <c r="C7" s="12">
        <v>1</v>
      </c>
      <c r="D7" s="9"/>
      <c r="E7" s="29">
        <f t="shared" ref="E7:E37" si="0">+G7/8/240</f>
        <v>21.575817708333332</v>
      </c>
      <c r="F7" s="29"/>
      <c r="G7" s="103">
        <v>41425.57</v>
      </c>
      <c r="H7" s="20"/>
      <c r="I7" s="9"/>
    </row>
    <row r="8" spans="1:9" ht="13.35" customHeight="1">
      <c r="C8" s="12">
        <v>2</v>
      </c>
      <c r="D8" s="9"/>
      <c r="E8" s="29">
        <f t="shared" si="0"/>
        <v>21.650385416666666</v>
      </c>
      <c r="F8" s="29"/>
      <c r="G8" s="103">
        <v>41568.74</v>
      </c>
      <c r="H8" s="20"/>
      <c r="I8" s="9"/>
    </row>
    <row r="9" spans="1:9" ht="13.35" customHeight="1">
      <c r="C9" s="12">
        <v>3</v>
      </c>
      <c r="D9" s="9"/>
      <c r="E9" s="29">
        <f t="shared" si="0"/>
        <v>21.723880208333334</v>
      </c>
      <c r="F9" s="29"/>
      <c r="G9" s="103">
        <v>41709.85</v>
      </c>
      <c r="H9" s="20"/>
      <c r="I9" s="9"/>
    </row>
    <row r="10" spans="1:9" ht="13.35" customHeight="1">
      <c r="C10" s="12">
        <v>4</v>
      </c>
      <c r="D10" s="9"/>
      <c r="E10" s="29">
        <f t="shared" si="0"/>
        <v>21.799520833333336</v>
      </c>
      <c r="F10" s="29"/>
      <c r="G10" s="103">
        <v>41855.08</v>
      </c>
      <c r="H10" s="20"/>
      <c r="I10" s="9"/>
    </row>
    <row r="11" spans="1:9" ht="13.35" customHeight="1">
      <c r="C11" s="12">
        <v>5</v>
      </c>
      <c r="D11" s="9"/>
      <c r="E11" s="29">
        <f t="shared" si="0"/>
        <v>21.871942708333336</v>
      </c>
      <c r="F11" s="29"/>
      <c r="G11" s="103">
        <v>41994.130000000005</v>
      </c>
      <c r="H11" s="20"/>
      <c r="I11" s="9"/>
    </row>
    <row r="12" spans="1:9" ht="13.35" customHeight="1">
      <c r="C12" s="12">
        <v>6</v>
      </c>
      <c r="D12" s="9"/>
      <c r="E12" s="29">
        <f t="shared" si="0"/>
        <v>22.183624999999999</v>
      </c>
      <c r="F12" s="29"/>
      <c r="G12" s="103">
        <v>42592.56</v>
      </c>
      <c r="H12" s="20"/>
      <c r="I12" s="9"/>
    </row>
    <row r="13" spans="1:9" ht="13.35" customHeight="1">
      <c r="C13" s="12">
        <v>7</v>
      </c>
      <c r="D13" s="9"/>
      <c r="E13" s="29">
        <f t="shared" si="0"/>
        <v>22.584359375000002</v>
      </c>
      <c r="F13" s="29"/>
      <c r="G13" s="103">
        <v>43361.97</v>
      </c>
      <c r="H13" s="20"/>
      <c r="I13" s="9"/>
    </row>
    <row r="14" spans="1:9" ht="13.35" customHeight="1">
      <c r="C14" s="12">
        <v>8</v>
      </c>
      <c r="D14" s="9"/>
      <c r="E14" s="29">
        <f t="shared" si="0"/>
        <v>23.151932291666665</v>
      </c>
      <c r="F14" s="29"/>
      <c r="G14" s="103">
        <v>44451.71</v>
      </c>
      <c r="H14" s="20"/>
      <c r="I14" s="9"/>
    </row>
    <row r="15" spans="1:9" ht="13.35" customHeight="1">
      <c r="C15" s="12">
        <v>9</v>
      </c>
      <c r="D15" s="9"/>
      <c r="E15" s="29">
        <f t="shared" si="0"/>
        <v>23.52584375</v>
      </c>
      <c r="F15" s="29"/>
      <c r="G15" s="103">
        <v>45169.62</v>
      </c>
      <c r="H15" s="20"/>
      <c r="I15" s="9"/>
    </row>
    <row r="16" spans="1:9" ht="13.35" customHeight="1">
      <c r="C16" s="12">
        <v>10</v>
      </c>
      <c r="D16" s="9"/>
      <c r="E16" s="29">
        <f t="shared" si="0"/>
        <v>24.358427083333332</v>
      </c>
      <c r="F16" s="29"/>
      <c r="G16" s="103">
        <v>46768.18</v>
      </c>
      <c r="H16" s="13"/>
      <c r="I16" s="9"/>
    </row>
    <row r="17" spans="3:12" ht="13.35" customHeight="1">
      <c r="C17" s="12">
        <v>11</v>
      </c>
      <c r="D17" s="9"/>
      <c r="E17" s="29">
        <f t="shared" si="0"/>
        <v>24.753796874999999</v>
      </c>
      <c r="F17" s="29"/>
      <c r="G17" s="103">
        <v>47527.29</v>
      </c>
      <c r="H17" s="13"/>
      <c r="I17" s="9"/>
    </row>
    <row r="18" spans="3:12" ht="13.35" customHeight="1">
      <c r="C18" s="12">
        <v>12</v>
      </c>
      <c r="D18" s="9" t="s">
        <v>9</v>
      </c>
      <c r="E18" s="29">
        <f t="shared" si="0"/>
        <v>25.546145833333334</v>
      </c>
      <c r="F18" s="29"/>
      <c r="G18" s="103">
        <v>49048.6</v>
      </c>
      <c r="H18" s="13"/>
      <c r="I18" s="9"/>
    </row>
    <row r="19" spans="3:12" ht="13.35" customHeight="1">
      <c r="C19" s="12">
        <v>13</v>
      </c>
      <c r="D19" s="9"/>
      <c r="E19" s="29">
        <f t="shared" si="0"/>
        <v>26.339031250000001</v>
      </c>
      <c r="F19" s="29"/>
      <c r="G19" s="103">
        <v>50570.94</v>
      </c>
      <c r="H19" s="13"/>
      <c r="I19" s="9"/>
    </row>
    <row r="20" spans="3:12" ht="13.35" customHeight="1">
      <c r="C20" s="15">
        <v>14</v>
      </c>
      <c r="D20" s="9"/>
      <c r="E20" s="29">
        <f t="shared" si="0"/>
        <v>26.825598958333334</v>
      </c>
      <c r="F20" s="29"/>
      <c r="G20" s="103">
        <v>51505.15</v>
      </c>
      <c r="H20" s="20"/>
      <c r="I20" s="9"/>
    </row>
    <row r="21" spans="3:12" ht="13.35" customHeight="1">
      <c r="C21" s="15">
        <v>15</v>
      </c>
      <c r="D21" s="21"/>
      <c r="E21" s="29">
        <f t="shared" si="0"/>
        <v>27.263885416666668</v>
      </c>
      <c r="F21" s="24"/>
      <c r="G21" s="103">
        <v>52346.66</v>
      </c>
      <c r="H21" s="21"/>
      <c r="I21" s="9"/>
      <c r="L21" s="109"/>
    </row>
    <row r="22" spans="3:12" ht="13.35" customHeight="1">
      <c r="C22" s="15">
        <v>16</v>
      </c>
      <c r="E22" s="29">
        <f t="shared" si="0"/>
        <v>27.382979166666665</v>
      </c>
      <c r="F22" s="24"/>
      <c r="G22" s="103">
        <v>52575.32</v>
      </c>
      <c r="I22" s="9"/>
    </row>
    <row r="23" spans="3:12" ht="13.35" customHeight="1">
      <c r="C23" s="15">
        <v>17</v>
      </c>
      <c r="E23" s="29">
        <f t="shared" si="0"/>
        <v>27.475786458333335</v>
      </c>
      <c r="F23" s="24"/>
      <c r="G23" s="103">
        <v>52753.51</v>
      </c>
      <c r="I23" s="9"/>
    </row>
    <row r="24" spans="3:12" ht="13.35" customHeight="1">
      <c r="C24" s="15">
        <v>18</v>
      </c>
      <c r="E24" s="29">
        <f t="shared" si="0"/>
        <v>27.957526041666668</v>
      </c>
      <c r="F24" s="24"/>
      <c r="G24" s="103">
        <v>53678.450000000004</v>
      </c>
      <c r="I24" s="9"/>
    </row>
    <row r="25" spans="3:12" ht="13.35" customHeight="1">
      <c r="C25" s="15">
        <v>19</v>
      </c>
      <c r="E25" s="29">
        <f t="shared" si="0"/>
        <v>28.415661458333332</v>
      </c>
      <c r="F25" s="24"/>
      <c r="G25" s="103">
        <v>54558.07</v>
      </c>
      <c r="I25" s="9"/>
    </row>
    <row r="26" spans="3:12" ht="13.35" customHeight="1">
      <c r="C26" s="15">
        <v>20</v>
      </c>
      <c r="E26" s="29">
        <f t="shared" si="0"/>
        <v>28.487546875000003</v>
      </c>
      <c r="F26" s="24"/>
      <c r="G26" s="103">
        <v>54696.090000000004</v>
      </c>
      <c r="I26" s="9"/>
    </row>
    <row r="27" spans="3:12" ht="13.35" customHeight="1">
      <c r="C27" s="15">
        <v>21</v>
      </c>
      <c r="D27" s="21"/>
      <c r="E27" s="29">
        <f t="shared" si="0"/>
        <v>28.612005208333336</v>
      </c>
      <c r="F27" s="24"/>
      <c r="G27" s="103">
        <v>54935.05</v>
      </c>
      <c r="H27" s="21"/>
      <c r="I27" s="9"/>
    </row>
    <row r="28" spans="3:12" ht="13.35" customHeight="1">
      <c r="C28" s="15">
        <v>22</v>
      </c>
      <c r="D28" s="21"/>
      <c r="E28" s="29">
        <f t="shared" si="0"/>
        <v>28.705885416666668</v>
      </c>
      <c r="F28" s="24"/>
      <c r="G28" s="103">
        <v>55115.3</v>
      </c>
      <c r="H28" s="21"/>
      <c r="I28" s="9"/>
    </row>
    <row r="29" spans="3:12" ht="13.35" customHeight="1">
      <c r="C29" s="15">
        <v>23</v>
      </c>
      <c r="D29" s="21"/>
      <c r="E29" s="29">
        <f t="shared" si="0"/>
        <v>29.238588541666669</v>
      </c>
      <c r="F29" s="24"/>
      <c r="G29" s="103">
        <v>56138.090000000004</v>
      </c>
      <c r="H29" s="21"/>
      <c r="I29" s="9"/>
    </row>
    <row r="30" spans="3:12" ht="13.35" customHeight="1">
      <c r="C30" s="15">
        <v>24</v>
      </c>
      <c r="D30" s="21"/>
      <c r="E30" s="29">
        <f t="shared" si="0"/>
        <v>29.965489583333333</v>
      </c>
      <c r="F30" s="24"/>
      <c r="G30" s="103">
        <v>57533.74</v>
      </c>
      <c r="H30" s="21"/>
      <c r="I30" s="9"/>
    </row>
    <row r="31" spans="3:12" ht="13.35" customHeight="1">
      <c r="C31" s="15">
        <v>25</v>
      </c>
      <c r="D31" s="21"/>
      <c r="E31" s="29">
        <f t="shared" si="0"/>
        <v>30.766958333333335</v>
      </c>
      <c r="F31" s="24"/>
      <c r="G31" s="103">
        <v>59072.560000000005</v>
      </c>
      <c r="H31" s="21"/>
      <c r="I31" s="9"/>
    </row>
    <row r="32" spans="3:12" ht="13.35" customHeight="1">
      <c r="C32" s="15">
        <v>26</v>
      </c>
      <c r="E32" s="29">
        <f t="shared" si="0"/>
        <v>31.421437500000003</v>
      </c>
      <c r="F32" s="24"/>
      <c r="G32" s="103">
        <v>60329.16</v>
      </c>
      <c r="I32" s="9"/>
    </row>
    <row r="33" spans="1:9" ht="13.35" customHeight="1">
      <c r="C33" s="15">
        <v>27</v>
      </c>
      <c r="E33" s="29">
        <f t="shared" si="0"/>
        <v>31.939119791666666</v>
      </c>
      <c r="F33" s="24"/>
      <c r="G33" s="103">
        <v>61323.11</v>
      </c>
      <c r="I33" s="9"/>
    </row>
    <row r="34" spans="1:9" ht="13.35" customHeight="1">
      <c r="C34" s="15">
        <v>28</v>
      </c>
      <c r="E34" s="29">
        <f t="shared" si="0"/>
        <v>32.014760416666668</v>
      </c>
      <c r="F34" s="24"/>
      <c r="G34" s="103">
        <v>61468.340000000004</v>
      </c>
      <c r="I34" s="9"/>
    </row>
    <row r="35" spans="1:9" ht="13.35" customHeight="1">
      <c r="C35" s="15">
        <v>29</v>
      </c>
      <c r="E35" s="29">
        <f t="shared" si="0"/>
        <v>32.134390625000002</v>
      </c>
      <c r="F35" s="24"/>
      <c r="G35" s="103">
        <v>61698.03</v>
      </c>
      <c r="I35" s="9"/>
    </row>
    <row r="36" spans="1:9" ht="13.35" customHeight="1">
      <c r="C36" s="15">
        <v>30</v>
      </c>
      <c r="E36" s="29">
        <f t="shared" si="0"/>
        <v>32.253484374999999</v>
      </c>
      <c r="F36" s="24"/>
      <c r="G36" s="103">
        <v>61926.69</v>
      </c>
      <c r="I36" s="9"/>
    </row>
    <row r="37" spans="1:9" ht="13.35" customHeight="1">
      <c r="C37" s="12" t="s">
        <v>83</v>
      </c>
      <c r="E37" s="29">
        <f t="shared" si="0"/>
        <v>32.373114583333333</v>
      </c>
      <c r="F37" s="24"/>
      <c r="G37" s="103">
        <v>62156.380000000005</v>
      </c>
      <c r="I37" s="9"/>
    </row>
    <row r="38" spans="1:9" ht="13.35" customHeight="1">
      <c r="C38" s="15"/>
      <c r="E38" s="29"/>
      <c r="F38" s="24"/>
      <c r="G38" s="103"/>
      <c r="I38" s="16"/>
    </row>
    <row r="39" spans="1:9" ht="13.35" customHeight="1">
      <c r="C39" s="15"/>
      <c r="E39" s="24"/>
      <c r="F39" s="24"/>
      <c r="G39" s="41"/>
      <c r="I39" s="16"/>
    </row>
    <row r="40" spans="1:9">
      <c r="A40" s="127" t="s">
        <v>152</v>
      </c>
      <c r="B40" s="127"/>
      <c r="C40" s="127"/>
      <c r="D40" s="127"/>
      <c r="E40" s="127"/>
      <c r="F40" s="127"/>
      <c r="G40" s="127"/>
      <c r="H40" s="127"/>
      <c r="I40" s="127"/>
    </row>
    <row r="41" spans="1:9">
      <c r="A41" s="139" t="s">
        <v>227</v>
      </c>
      <c r="B41" s="140"/>
      <c r="C41" s="140"/>
      <c r="D41" s="140"/>
      <c r="E41" s="140"/>
      <c r="F41" s="140"/>
      <c r="G41" s="140"/>
      <c r="H41" s="140"/>
      <c r="I41" s="140"/>
    </row>
    <row r="42" spans="1:9">
      <c r="A42" s="140"/>
      <c r="B42" s="140"/>
      <c r="C42" s="140"/>
      <c r="D42" s="140"/>
      <c r="E42" s="140"/>
      <c r="F42" s="140"/>
      <c r="G42" s="140"/>
      <c r="H42" s="140"/>
      <c r="I42" s="140"/>
    </row>
    <row r="43" spans="1:9">
      <c r="A43" t="s">
        <v>9</v>
      </c>
      <c r="B43" s="22"/>
      <c r="C43" s="21"/>
      <c r="D43" s="21"/>
      <c r="E43" s="21"/>
      <c r="F43" s="21"/>
      <c r="G43" s="21"/>
      <c r="H43" s="21"/>
      <c r="I43" s="21"/>
    </row>
    <row r="44" spans="1:9">
      <c r="A44" t="s">
        <v>9</v>
      </c>
      <c r="B44" s="21"/>
      <c r="C44" s="21"/>
      <c r="D44" s="21"/>
      <c r="E44" s="21"/>
      <c r="F44" s="21"/>
      <c r="G44" s="21"/>
      <c r="H44" s="21"/>
      <c r="I44" s="21"/>
    </row>
    <row r="45" spans="1:9">
      <c r="A45" t="s">
        <v>9</v>
      </c>
      <c r="B45" s="21"/>
      <c r="C45" s="21"/>
      <c r="D45" s="21"/>
      <c r="E45" s="21"/>
      <c r="F45" s="21"/>
      <c r="G45" s="21"/>
      <c r="H45" s="21"/>
      <c r="I45" s="21"/>
    </row>
  </sheetData>
  <mergeCells count="6">
    <mergeCell ref="A41:I42"/>
    <mergeCell ref="A40:I40"/>
    <mergeCell ref="A1:I1"/>
    <mergeCell ref="A2:I2"/>
    <mergeCell ref="A3:I3"/>
    <mergeCell ref="A4:I4"/>
  </mergeCells>
  <phoneticPr fontId="0" type="noConversion"/>
  <pageMargins left="0.75" right="0.5" top="0.75" bottom="0.25" header="0.25" footer="0.25"/>
  <pageSetup scale="11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I39"/>
  <sheetViews>
    <sheetView topLeftCell="A5" workbookViewId="0">
      <selection activeCell="J6" sqref="J6"/>
    </sheetView>
  </sheetViews>
  <sheetFormatPr defaultRowHeight="13.2"/>
  <cols>
    <col min="7" max="7" width="12.88671875" bestFit="1" customWidth="1"/>
    <col min="9" max="9" width="11.5546875" bestFit="1" customWidth="1"/>
  </cols>
  <sheetData>
    <row r="1" spans="1:9">
      <c r="A1" s="123" t="s">
        <v>81</v>
      </c>
      <c r="B1" s="123"/>
      <c r="C1" s="123"/>
      <c r="D1" s="123"/>
      <c r="E1" s="123"/>
      <c r="F1" s="123"/>
      <c r="G1" s="123"/>
      <c r="H1" s="123"/>
      <c r="I1" s="123"/>
    </row>
    <row r="2" spans="1:9">
      <c r="A2" s="123" t="s">
        <v>176</v>
      </c>
      <c r="B2" s="123"/>
      <c r="C2" s="123"/>
      <c r="D2" s="123"/>
      <c r="E2" s="123"/>
      <c r="F2" s="123"/>
      <c r="G2" s="123"/>
      <c r="H2" s="123"/>
      <c r="I2" s="123"/>
    </row>
    <row r="3" spans="1:9">
      <c r="A3" s="123" t="s">
        <v>230</v>
      </c>
      <c r="B3" s="123"/>
      <c r="C3" s="123"/>
      <c r="D3" s="123"/>
      <c r="E3" s="123"/>
      <c r="F3" s="123"/>
      <c r="G3" s="123"/>
      <c r="H3" s="123"/>
      <c r="I3" s="123"/>
    </row>
    <row r="4" spans="1:9">
      <c r="A4" s="123" t="s">
        <v>9</v>
      </c>
      <c r="B4" s="123"/>
      <c r="C4" s="123"/>
      <c r="D4" s="123"/>
      <c r="E4" s="123"/>
      <c r="F4" s="123"/>
      <c r="G4" s="123"/>
      <c r="H4" s="123"/>
      <c r="I4" s="123"/>
    </row>
    <row r="5" spans="1:9" ht="26.4">
      <c r="C5" s="2" t="s">
        <v>18</v>
      </c>
      <c r="D5" s="3"/>
      <c r="E5" s="18" t="s">
        <v>22</v>
      </c>
      <c r="F5" s="18"/>
      <c r="G5" s="63" t="s">
        <v>23</v>
      </c>
      <c r="H5" s="19"/>
    </row>
    <row r="6" spans="1:9" ht="15.6">
      <c r="C6" s="12">
        <v>0</v>
      </c>
      <c r="D6" s="9"/>
      <c r="E6" s="29">
        <f>+G6/8/240</f>
        <v>25.272015625000002</v>
      </c>
      <c r="F6" s="29"/>
      <c r="G6" s="103">
        <v>48522.270000000004</v>
      </c>
      <c r="H6" s="20"/>
    </row>
    <row r="7" spans="1:9" ht="15.6">
      <c r="C7" s="12">
        <v>1</v>
      </c>
      <c r="D7" s="9"/>
      <c r="E7" s="29">
        <f t="shared" ref="E7:E37" si="0">+G7/8/240</f>
        <v>25.675432291666667</v>
      </c>
      <c r="F7" s="29"/>
      <c r="G7" s="103">
        <v>49296.83</v>
      </c>
      <c r="H7" s="20"/>
    </row>
    <row r="8" spans="1:9" ht="15.6">
      <c r="C8" s="12">
        <v>2</v>
      </c>
      <c r="D8" s="9"/>
      <c r="E8" s="29">
        <f t="shared" si="0"/>
        <v>25.763947916666666</v>
      </c>
      <c r="F8" s="29"/>
      <c r="G8" s="103">
        <v>49466.78</v>
      </c>
      <c r="H8" s="20"/>
    </row>
    <row r="9" spans="1:9" ht="15.6">
      <c r="C9" s="12">
        <v>3</v>
      </c>
      <c r="D9" s="9"/>
      <c r="E9" s="29">
        <f t="shared" si="0"/>
        <v>25.851390625000001</v>
      </c>
      <c r="F9" s="29"/>
      <c r="G9" s="103">
        <v>49634.67</v>
      </c>
      <c r="H9" s="20"/>
    </row>
    <row r="10" spans="1:9" ht="15.6">
      <c r="C10" s="12">
        <v>4</v>
      </c>
      <c r="D10" s="9"/>
      <c r="E10" s="29">
        <f t="shared" si="0"/>
        <v>25.940979166666668</v>
      </c>
      <c r="F10" s="29"/>
      <c r="G10" s="103">
        <v>49806.68</v>
      </c>
      <c r="H10" s="20"/>
    </row>
    <row r="11" spans="1:9" ht="15.6">
      <c r="C11" s="12">
        <v>5</v>
      </c>
      <c r="D11" s="9"/>
      <c r="E11" s="29">
        <f t="shared" si="0"/>
        <v>26.027348958333334</v>
      </c>
      <c r="F11" s="29"/>
      <c r="G11" s="103">
        <v>49972.51</v>
      </c>
      <c r="H11" s="20"/>
    </row>
    <row r="12" spans="1:9" ht="15.6">
      <c r="C12" s="12">
        <v>6</v>
      </c>
      <c r="D12" s="9"/>
      <c r="E12" s="29">
        <f t="shared" si="0"/>
        <v>26.398578125000004</v>
      </c>
      <c r="F12" s="29"/>
      <c r="G12" s="103">
        <v>50685.270000000004</v>
      </c>
      <c r="H12" s="20"/>
    </row>
    <row r="13" spans="1:9" ht="15.6">
      <c r="C13" s="12">
        <v>7</v>
      </c>
      <c r="D13" s="9"/>
      <c r="E13" s="29">
        <f t="shared" si="0"/>
        <v>26.875489583333334</v>
      </c>
      <c r="F13" s="29"/>
      <c r="G13" s="103">
        <v>51600.94</v>
      </c>
      <c r="H13" s="20"/>
    </row>
    <row r="14" spans="1:9" ht="15.6">
      <c r="C14" s="12">
        <v>8</v>
      </c>
      <c r="D14" s="9"/>
      <c r="E14" s="29">
        <f t="shared" si="0"/>
        <v>27.550890625000001</v>
      </c>
      <c r="F14" s="29"/>
      <c r="G14" s="103">
        <v>52897.71</v>
      </c>
      <c r="H14" s="20"/>
    </row>
    <row r="15" spans="1:9" ht="15.6">
      <c r="C15" s="12">
        <v>9</v>
      </c>
      <c r="D15" s="9"/>
      <c r="E15" s="29">
        <f t="shared" si="0"/>
        <v>27.996151041666668</v>
      </c>
      <c r="F15" s="29"/>
      <c r="G15" s="103">
        <v>53752.61</v>
      </c>
      <c r="H15" s="20"/>
    </row>
    <row r="16" spans="1:9" ht="15.6">
      <c r="C16" s="12">
        <v>10</v>
      </c>
      <c r="D16" s="9"/>
      <c r="E16" s="29">
        <f t="shared" si="0"/>
        <v>28.986989583333337</v>
      </c>
      <c r="F16" s="29"/>
      <c r="G16" s="103">
        <v>55655.020000000004</v>
      </c>
      <c r="H16" s="13"/>
    </row>
    <row r="17" spans="3:8" ht="15.6">
      <c r="C17" s="12">
        <v>11</v>
      </c>
      <c r="D17" s="9"/>
      <c r="E17" s="29">
        <f t="shared" si="0"/>
        <v>29.456927083333333</v>
      </c>
      <c r="F17" s="29"/>
      <c r="G17" s="103">
        <v>56557.3</v>
      </c>
      <c r="H17" s="13"/>
    </row>
    <row r="18" spans="3:8" ht="15.6">
      <c r="C18" s="12">
        <v>12</v>
      </c>
      <c r="D18" s="9" t="s">
        <v>9</v>
      </c>
      <c r="E18" s="29">
        <f t="shared" si="0"/>
        <v>30.400020833333333</v>
      </c>
      <c r="F18" s="29"/>
      <c r="G18" s="103">
        <v>58368.04</v>
      </c>
      <c r="H18" s="13"/>
    </row>
    <row r="19" spans="3:8" ht="15.6">
      <c r="C19" s="12">
        <v>13</v>
      </c>
      <c r="D19" s="9"/>
      <c r="E19" s="29">
        <f t="shared" si="0"/>
        <v>31.343651041666668</v>
      </c>
      <c r="F19" s="29"/>
      <c r="G19" s="103">
        <v>60179.810000000005</v>
      </c>
      <c r="H19" s="13"/>
    </row>
    <row r="20" spans="3:8" ht="15.6">
      <c r="C20" s="15">
        <v>14</v>
      </c>
      <c r="D20" s="9"/>
      <c r="E20" s="29">
        <f t="shared" si="0"/>
        <v>31.921953125000002</v>
      </c>
      <c r="F20" s="29"/>
      <c r="G20" s="103">
        <v>61290.15</v>
      </c>
      <c r="H20" s="20"/>
    </row>
    <row r="21" spans="3:8" ht="15.6">
      <c r="C21" s="15">
        <v>15</v>
      </c>
      <c r="D21" s="21"/>
      <c r="E21" s="29">
        <f t="shared" si="0"/>
        <v>32.443927083333335</v>
      </c>
      <c r="F21" s="24"/>
      <c r="G21" s="103">
        <v>62292.340000000004</v>
      </c>
      <c r="H21" s="21"/>
    </row>
    <row r="22" spans="3:8" ht="15.6">
      <c r="C22" s="15">
        <v>16</v>
      </c>
      <c r="E22" s="29">
        <f t="shared" si="0"/>
        <v>32.585552083333333</v>
      </c>
      <c r="F22" s="24"/>
      <c r="G22" s="103">
        <v>62564.26</v>
      </c>
    </row>
    <row r="23" spans="3:8" ht="15.6">
      <c r="C23" s="15">
        <v>17</v>
      </c>
      <c r="E23" s="29">
        <f t="shared" si="0"/>
        <v>32.696062500000004</v>
      </c>
      <c r="F23" s="24"/>
      <c r="G23" s="103">
        <v>62776.44</v>
      </c>
    </row>
    <row r="24" spans="3:8" ht="15.6">
      <c r="C24" s="15">
        <v>18</v>
      </c>
      <c r="E24" s="29">
        <f t="shared" si="0"/>
        <v>33.268999999999998</v>
      </c>
      <c r="F24" s="24"/>
      <c r="G24" s="103">
        <v>63876.480000000003</v>
      </c>
    </row>
    <row r="25" spans="3:8" ht="15.6">
      <c r="C25" s="15">
        <v>19</v>
      </c>
      <c r="E25" s="29">
        <f t="shared" si="0"/>
        <v>33.815114583333333</v>
      </c>
      <c r="F25" s="24"/>
      <c r="G25" s="103">
        <v>64925.020000000004</v>
      </c>
    </row>
    <row r="26" spans="3:8" ht="15.6">
      <c r="C26" s="15">
        <v>20</v>
      </c>
      <c r="E26" s="29">
        <f t="shared" si="0"/>
        <v>33.90041145833333</v>
      </c>
      <c r="F26" s="24"/>
      <c r="G26" s="103">
        <v>65088.79</v>
      </c>
    </row>
    <row r="27" spans="3:8" ht="15.6">
      <c r="C27" s="15">
        <v>21</v>
      </c>
      <c r="D27" s="21"/>
      <c r="E27" s="29">
        <f t="shared" si="0"/>
        <v>34.047937500000003</v>
      </c>
      <c r="F27" s="24"/>
      <c r="G27" s="103">
        <v>65372.04</v>
      </c>
      <c r="H27" s="21"/>
    </row>
    <row r="28" spans="3:8" ht="15.6">
      <c r="C28" s="15">
        <v>22</v>
      </c>
      <c r="D28" s="21"/>
      <c r="E28" s="29">
        <f t="shared" si="0"/>
        <v>34.160057291666668</v>
      </c>
      <c r="F28" s="24"/>
      <c r="G28" s="103">
        <v>65587.31</v>
      </c>
      <c r="H28" s="21"/>
    </row>
    <row r="29" spans="3:8" ht="15.6">
      <c r="C29" s="15">
        <v>23</v>
      </c>
      <c r="D29" s="21"/>
      <c r="E29" s="29">
        <f t="shared" si="0"/>
        <v>34.794151041666666</v>
      </c>
      <c r="F29" s="24"/>
      <c r="G29" s="103">
        <v>66804.77</v>
      </c>
      <c r="H29" s="21"/>
    </row>
    <row r="30" spans="3:8" ht="15.6">
      <c r="C30" s="15">
        <v>24</v>
      </c>
      <c r="D30" s="21"/>
      <c r="E30" s="29">
        <f t="shared" si="0"/>
        <v>35.658921875000004</v>
      </c>
      <c r="F30" s="24"/>
      <c r="G30" s="103">
        <v>68465.13</v>
      </c>
      <c r="H30" s="21"/>
    </row>
    <row r="31" spans="3:8" ht="15.6">
      <c r="C31" s="15">
        <v>25</v>
      </c>
      <c r="D31" s="21"/>
      <c r="E31" s="29">
        <f t="shared" si="0"/>
        <v>36.612744791666664</v>
      </c>
      <c r="F31" s="24"/>
      <c r="G31" s="103">
        <v>70296.47</v>
      </c>
      <c r="H31" s="21"/>
    </row>
    <row r="32" spans="3:8" ht="15.6">
      <c r="C32" s="15">
        <v>26</v>
      </c>
      <c r="E32" s="29">
        <f t="shared" si="0"/>
        <v>37.391682291666669</v>
      </c>
      <c r="F32" s="24"/>
      <c r="G32" s="103">
        <v>71792.03</v>
      </c>
    </row>
    <row r="33" spans="2:9" ht="15.6">
      <c r="C33" s="15">
        <v>27</v>
      </c>
      <c r="E33" s="29">
        <f t="shared" si="0"/>
        <v>38.00807291666667</v>
      </c>
      <c r="F33" s="24"/>
      <c r="G33" s="103">
        <v>72975.5</v>
      </c>
    </row>
    <row r="34" spans="2:9" ht="15.6">
      <c r="C34" s="15">
        <v>28</v>
      </c>
      <c r="E34" s="29">
        <f t="shared" si="0"/>
        <v>38.097661458333327</v>
      </c>
      <c r="F34" s="24"/>
      <c r="G34" s="103">
        <v>73147.509999999995</v>
      </c>
    </row>
    <row r="35" spans="2:9" ht="15.6">
      <c r="C35" s="15">
        <v>29</v>
      </c>
      <c r="E35" s="29">
        <f t="shared" si="0"/>
        <v>38.239822916666668</v>
      </c>
      <c r="F35" s="24"/>
      <c r="G35" s="103">
        <v>73420.460000000006</v>
      </c>
    </row>
    <row r="36" spans="2:9" ht="15.6">
      <c r="C36" s="15">
        <v>30</v>
      </c>
      <c r="E36" s="29">
        <f t="shared" si="0"/>
        <v>38.381984375000002</v>
      </c>
      <c r="F36" s="24"/>
      <c r="G36" s="103">
        <v>73693.41</v>
      </c>
    </row>
    <row r="37" spans="2:9" ht="15.6">
      <c r="C37" s="12" t="s">
        <v>83</v>
      </c>
      <c r="E37" s="29">
        <f t="shared" si="0"/>
        <v>38.524145833333336</v>
      </c>
      <c r="F37" s="24"/>
      <c r="G37" s="103">
        <v>73966.36</v>
      </c>
    </row>
    <row r="38" spans="2:9" ht="13.8">
      <c r="I38" s="16"/>
    </row>
    <row r="39" spans="2:9" ht="13.8">
      <c r="B39" t="s">
        <v>152</v>
      </c>
      <c r="I39" s="16"/>
    </row>
  </sheetData>
  <mergeCells count="4">
    <mergeCell ref="A1:I1"/>
    <mergeCell ref="A2:I2"/>
    <mergeCell ref="A3:I3"/>
    <mergeCell ref="A4:I4"/>
  </mergeCells>
  <pageMargins left="0.7" right="0.7" top="0.25" bottom="0.2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F41"/>
  <sheetViews>
    <sheetView topLeftCell="A4" workbookViewId="0">
      <selection activeCell="I25" sqref="I25"/>
    </sheetView>
  </sheetViews>
  <sheetFormatPr defaultRowHeight="13.2"/>
  <cols>
    <col min="4" max="5" width="27.44140625" customWidth="1"/>
    <col min="6" max="6" width="16.5546875" customWidth="1"/>
  </cols>
  <sheetData>
    <row r="1" spans="1:6" ht="13.8">
      <c r="A1" s="138" t="s">
        <v>81</v>
      </c>
      <c r="B1" s="138"/>
      <c r="C1" s="138"/>
      <c r="D1" s="138"/>
      <c r="E1" s="138"/>
      <c r="F1" s="138"/>
    </row>
    <row r="2" spans="1:6" ht="13.8">
      <c r="A2" s="138" t="s">
        <v>247</v>
      </c>
      <c r="B2" s="138"/>
      <c r="C2" s="138"/>
      <c r="D2" s="138"/>
      <c r="E2" s="138"/>
      <c r="F2" s="138"/>
    </row>
    <row r="3" spans="1:6" ht="13.8">
      <c r="A3" s="138" t="s">
        <v>9</v>
      </c>
      <c r="B3" s="138"/>
      <c r="C3" s="138"/>
      <c r="D3" s="138"/>
      <c r="E3" s="138"/>
      <c r="F3" s="138"/>
    </row>
    <row r="4" spans="1:6" ht="15.6">
      <c r="A4" s="9"/>
      <c r="B4" s="9"/>
      <c r="D4" s="80" t="s">
        <v>9</v>
      </c>
      <c r="E4" s="80" t="s">
        <v>9</v>
      </c>
    </row>
    <row r="5" spans="1:6" ht="15.6">
      <c r="A5" s="9"/>
      <c r="B5" s="21" t="s">
        <v>9</v>
      </c>
      <c r="C5" s="82" t="s">
        <v>9</v>
      </c>
      <c r="D5" s="84" t="s">
        <v>173</v>
      </c>
      <c r="E5" s="84" t="s">
        <v>173</v>
      </c>
    </row>
    <row r="6" spans="1:6" ht="15.6">
      <c r="A6" s="9"/>
      <c r="B6" s="9"/>
      <c r="C6" s="83" t="s">
        <v>18</v>
      </c>
      <c r="D6" s="83" t="s">
        <v>171</v>
      </c>
      <c r="E6" s="83" t="s">
        <v>172</v>
      </c>
    </row>
    <row r="7" spans="1:6" ht="17.399999999999999">
      <c r="A7" s="9"/>
      <c r="B7" s="9"/>
      <c r="C7" s="81">
        <v>0</v>
      </c>
      <c r="D7" s="104">
        <v>42603</v>
      </c>
      <c r="E7" s="104">
        <v>27474</v>
      </c>
    </row>
    <row r="8" spans="1:6" ht="17.399999999999999">
      <c r="A8" s="9"/>
      <c r="B8" s="9"/>
      <c r="C8" s="50">
        <v>1</v>
      </c>
      <c r="D8" s="104">
        <v>42707</v>
      </c>
      <c r="E8" s="104">
        <v>27578</v>
      </c>
    </row>
    <row r="9" spans="1:6" ht="17.399999999999999">
      <c r="A9" s="9"/>
      <c r="B9" s="9"/>
      <c r="C9" s="50">
        <v>2</v>
      </c>
      <c r="D9" s="104">
        <v>42812</v>
      </c>
      <c r="E9" s="104">
        <v>27683</v>
      </c>
    </row>
    <row r="10" spans="1:6" ht="17.399999999999999">
      <c r="A10" s="9"/>
      <c r="B10" s="9"/>
      <c r="C10" s="50">
        <v>3</v>
      </c>
      <c r="D10" s="104">
        <v>42916</v>
      </c>
      <c r="E10" s="104">
        <v>27787</v>
      </c>
    </row>
    <row r="11" spans="1:6" ht="17.399999999999999">
      <c r="A11" s="9"/>
      <c r="B11" s="9"/>
      <c r="C11" s="50">
        <v>4</v>
      </c>
      <c r="D11" s="104">
        <v>43020</v>
      </c>
      <c r="E11" s="104">
        <v>27891</v>
      </c>
    </row>
    <row r="12" spans="1:6" ht="17.399999999999999">
      <c r="A12" s="9"/>
      <c r="B12" s="9"/>
      <c r="C12" s="50">
        <v>5</v>
      </c>
      <c r="D12" s="104">
        <v>43124</v>
      </c>
      <c r="E12" s="104">
        <v>27995</v>
      </c>
    </row>
    <row r="13" spans="1:6" ht="17.399999999999999">
      <c r="A13" s="9"/>
      <c r="B13" s="9"/>
      <c r="C13" s="50">
        <v>6</v>
      </c>
      <c r="D13" s="104">
        <v>43228</v>
      </c>
      <c r="E13" s="104">
        <v>28099</v>
      </c>
    </row>
    <row r="14" spans="1:6" ht="17.399999999999999">
      <c r="A14" s="9"/>
      <c r="B14" s="9"/>
      <c r="C14" s="50">
        <v>7</v>
      </c>
      <c r="D14" s="104">
        <v>43332</v>
      </c>
      <c r="E14" s="104">
        <v>28203</v>
      </c>
    </row>
    <row r="15" spans="1:6" ht="17.399999999999999">
      <c r="A15" s="9"/>
      <c r="B15" s="9"/>
      <c r="C15" s="50">
        <v>8</v>
      </c>
      <c r="D15" s="104">
        <v>43436</v>
      </c>
      <c r="E15" s="104">
        <v>28307</v>
      </c>
    </row>
    <row r="16" spans="1:6" ht="17.399999999999999">
      <c r="A16" s="9"/>
      <c r="B16" s="9"/>
      <c r="C16" s="50">
        <v>9</v>
      </c>
      <c r="D16" s="104">
        <v>43540</v>
      </c>
      <c r="E16" s="104">
        <v>28411</v>
      </c>
    </row>
    <row r="17" spans="1:5" ht="17.399999999999999">
      <c r="A17" s="9"/>
      <c r="B17" s="9"/>
      <c r="C17" s="50">
        <v>10</v>
      </c>
      <c r="D17" s="104">
        <v>43644</v>
      </c>
      <c r="E17" s="104">
        <v>28515</v>
      </c>
    </row>
    <row r="18" spans="1:5" ht="17.399999999999999">
      <c r="A18" s="9"/>
      <c r="B18" s="9"/>
      <c r="C18" s="50">
        <v>11</v>
      </c>
      <c r="D18" s="104">
        <v>43748</v>
      </c>
      <c r="E18" s="104">
        <v>28619</v>
      </c>
    </row>
    <row r="19" spans="1:5" ht="17.399999999999999">
      <c r="A19" s="9"/>
      <c r="B19" s="9"/>
      <c r="C19" s="50">
        <v>12</v>
      </c>
      <c r="D19" s="104">
        <v>43852</v>
      </c>
      <c r="E19" s="104">
        <v>28723</v>
      </c>
    </row>
    <row r="20" spans="1:5" ht="17.399999999999999">
      <c r="A20" s="9"/>
      <c r="B20" s="9"/>
      <c r="C20" s="50">
        <v>13</v>
      </c>
      <c r="D20" s="104">
        <v>43956</v>
      </c>
      <c r="E20" s="104">
        <v>28827</v>
      </c>
    </row>
    <row r="21" spans="1:5" ht="17.399999999999999">
      <c r="A21" s="9"/>
      <c r="B21" s="9"/>
      <c r="C21" s="50">
        <v>14</v>
      </c>
      <c r="D21" s="104">
        <v>44060</v>
      </c>
      <c r="E21" s="104">
        <v>28931</v>
      </c>
    </row>
    <row r="22" spans="1:5" ht="17.399999999999999">
      <c r="A22" s="9"/>
      <c r="B22" s="9"/>
      <c r="C22" s="50">
        <v>15</v>
      </c>
      <c r="D22" s="104">
        <v>44164</v>
      </c>
      <c r="E22" s="104">
        <v>29035</v>
      </c>
    </row>
    <row r="23" spans="1:5" ht="17.399999999999999">
      <c r="A23" s="9"/>
      <c r="B23" s="9"/>
      <c r="C23" s="50">
        <v>16</v>
      </c>
      <c r="D23" s="104">
        <v>44268</v>
      </c>
      <c r="E23" s="104">
        <v>29139</v>
      </c>
    </row>
    <row r="24" spans="1:5" ht="17.399999999999999">
      <c r="A24" s="9"/>
      <c r="B24" s="9"/>
      <c r="C24" s="50">
        <v>17</v>
      </c>
      <c r="D24" s="104">
        <v>44372</v>
      </c>
      <c r="E24" s="104">
        <v>29243</v>
      </c>
    </row>
    <row r="25" spans="1:5" ht="17.399999999999999">
      <c r="A25" s="9"/>
      <c r="B25" s="9"/>
      <c r="C25" s="50">
        <v>18</v>
      </c>
      <c r="D25" s="104">
        <v>44476</v>
      </c>
      <c r="E25" s="104">
        <v>29347</v>
      </c>
    </row>
    <row r="26" spans="1:5" ht="17.399999999999999">
      <c r="A26" s="9"/>
      <c r="B26" s="9"/>
      <c r="C26" s="50">
        <v>19</v>
      </c>
      <c r="D26" s="104">
        <v>44580</v>
      </c>
      <c r="E26" s="104">
        <v>29451</v>
      </c>
    </row>
    <row r="27" spans="1:5" ht="17.399999999999999">
      <c r="A27" s="9"/>
      <c r="B27" s="9"/>
      <c r="C27" s="50">
        <v>20</v>
      </c>
      <c r="D27" s="104">
        <v>44684</v>
      </c>
      <c r="E27" s="104">
        <v>29555</v>
      </c>
    </row>
    <row r="28" spans="1:5" ht="17.399999999999999">
      <c r="A28" s="9"/>
      <c r="B28" s="9"/>
      <c r="C28" s="50">
        <v>21</v>
      </c>
      <c r="D28" s="104">
        <v>44788</v>
      </c>
      <c r="E28" s="104">
        <v>29659</v>
      </c>
    </row>
    <row r="29" spans="1:5" ht="17.399999999999999">
      <c r="A29" s="9"/>
      <c r="B29" s="9"/>
      <c r="C29" s="50">
        <v>22</v>
      </c>
      <c r="D29" s="104">
        <v>44893</v>
      </c>
      <c r="E29" s="104">
        <v>29764</v>
      </c>
    </row>
    <row r="30" spans="1:5" ht="17.399999999999999">
      <c r="A30" s="9"/>
      <c r="B30" s="9"/>
      <c r="C30" s="50">
        <v>23</v>
      </c>
      <c r="D30" s="104">
        <v>44997</v>
      </c>
      <c r="E30" s="104">
        <v>29868</v>
      </c>
    </row>
    <row r="31" spans="1:5" ht="17.399999999999999">
      <c r="A31" s="9"/>
      <c r="B31" s="9"/>
      <c r="C31" s="50">
        <v>24</v>
      </c>
      <c r="D31" s="104">
        <v>45101</v>
      </c>
      <c r="E31" s="104">
        <v>29972</v>
      </c>
    </row>
    <row r="32" spans="1:5" ht="17.399999999999999">
      <c r="A32" s="9"/>
      <c r="B32" s="9"/>
      <c r="C32" s="50">
        <v>25</v>
      </c>
      <c r="D32" s="104">
        <v>45205</v>
      </c>
      <c r="E32" s="104">
        <v>30076</v>
      </c>
    </row>
    <row r="33" spans="1:6" ht="17.399999999999999">
      <c r="A33" s="9"/>
      <c r="B33" s="9"/>
      <c r="C33" s="50">
        <v>26</v>
      </c>
      <c r="D33" s="104">
        <v>45309</v>
      </c>
      <c r="E33" s="104">
        <v>30180</v>
      </c>
    </row>
    <row r="34" spans="1:6" ht="17.399999999999999">
      <c r="A34" s="9"/>
      <c r="B34" s="9"/>
      <c r="C34" s="50">
        <v>27</v>
      </c>
      <c r="D34" s="104">
        <v>45413</v>
      </c>
      <c r="E34" s="104">
        <v>30284</v>
      </c>
    </row>
    <row r="35" spans="1:6" ht="17.399999999999999">
      <c r="A35" s="9"/>
      <c r="B35" s="9"/>
      <c r="C35" s="51">
        <v>28</v>
      </c>
      <c r="D35" s="104">
        <v>45517</v>
      </c>
      <c r="E35" s="104">
        <v>30388</v>
      </c>
    </row>
    <row r="36" spans="1:6" ht="17.399999999999999">
      <c r="A36" s="9"/>
      <c r="B36" s="9"/>
      <c r="C36" s="51">
        <v>29</v>
      </c>
      <c r="D36" s="104">
        <v>45621</v>
      </c>
      <c r="E36" s="104">
        <v>30492</v>
      </c>
    </row>
    <row r="37" spans="1:6" ht="17.399999999999999">
      <c r="A37" s="9"/>
      <c r="B37" s="9"/>
      <c r="C37" s="51">
        <v>30</v>
      </c>
      <c r="D37" s="104">
        <v>45725</v>
      </c>
      <c r="E37" s="104">
        <v>30596</v>
      </c>
    </row>
    <row r="38" spans="1:6" ht="17.399999999999999">
      <c r="A38" s="9"/>
      <c r="B38" s="9"/>
      <c r="C38" s="51" t="s">
        <v>83</v>
      </c>
      <c r="D38" s="104">
        <v>45829</v>
      </c>
      <c r="E38" s="104">
        <v>30700</v>
      </c>
    </row>
    <row r="40" spans="1:6">
      <c r="A40" s="128" t="s">
        <v>174</v>
      </c>
      <c r="B40" s="127"/>
      <c r="C40" s="127"/>
      <c r="D40" s="127"/>
      <c r="E40" s="127"/>
      <c r="F40" s="127"/>
    </row>
    <row r="41" spans="1:6">
      <c r="A41" s="128" t="s">
        <v>175</v>
      </c>
      <c r="B41" s="127"/>
      <c r="C41" s="127"/>
      <c r="D41" s="127"/>
      <c r="E41" s="127"/>
      <c r="F41" s="127"/>
    </row>
  </sheetData>
  <mergeCells count="5">
    <mergeCell ref="A1:F1"/>
    <mergeCell ref="A2:F2"/>
    <mergeCell ref="A3:F3"/>
    <mergeCell ref="A40:F40"/>
    <mergeCell ref="A41:F41"/>
  </mergeCells>
  <pageMargins left="0.2" right="0.2" top="0.25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5"/>
  <sheetViews>
    <sheetView topLeftCell="B1" workbookViewId="0">
      <selection activeCell="M34" sqref="M34"/>
    </sheetView>
  </sheetViews>
  <sheetFormatPr defaultRowHeight="13.2"/>
  <cols>
    <col min="1" max="1" width="8.5546875" customWidth="1"/>
    <col min="3" max="3" width="21" customWidth="1"/>
    <col min="4" max="4" width="10.6640625" customWidth="1"/>
    <col min="5" max="5" width="13.6640625" customWidth="1"/>
    <col min="6" max="6" width="11.5546875" bestFit="1" customWidth="1"/>
    <col min="7" max="7" width="12.109375" customWidth="1"/>
  </cols>
  <sheetData>
    <row r="1" spans="1:14" ht="15.75" customHeight="1">
      <c r="A1" s="126" t="s">
        <v>81</v>
      </c>
      <c r="B1" s="126"/>
      <c r="C1" s="126"/>
      <c r="D1" s="126"/>
      <c r="E1" s="126"/>
      <c r="F1" s="126"/>
      <c r="G1" s="126"/>
      <c r="H1" s="126"/>
    </row>
    <row r="2" spans="1:14" ht="15.6">
      <c r="A2" s="126" t="s">
        <v>249</v>
      </c>
      <c r="B2" s="126"/>
      <c r="C2" s="126"/>
      <c r="D2" s="126"/>
      <c r="E2" s="126"/>
      <c r="F2" s="126"/>
      <c r="G2" s="126"/>
      <c r="H2" s="126"/>
    </row>
    <row r="3" spans="1:14">
      <c r="A3" s="11"/>
      <c r="B3" s="11"/>
      <c r="C3" s="11"/>
      <c r="D3" s="11"/>
      <c r="E3" s="11"/>
    </row>
    <row r="4" spans="1:14">
      <c r="A4" s="11"/>
      <c r="B4" s="11"/>
      <c r="C4" s="11"/>
      <c r="D4" s="11"/>
      <c r="E4" s="11"/>
    </row>
    <row r="5" spans="1:14">
      <c r="B5" s="98"/>
      <c r="C5" s="122"/>
      <c r="D5" s="90"/>
      <c r="E5" s="90"/>
      <c r="F5" s="90"/>
    </row>
    <row r="6" spans="1:14" ht="12.75" customHeight="1">
      <c r="B6" s="99" t="s">
        <v>217</v>
      </c>
      <c r="C6" s="97" t="s">
        <v>85</v>
      </c>
    </row>
    <row r="7" spans="1:14" ht="12.75" customHeight="1">
      <c r="B7" s="100">
        <v>0</v>
      </c>
      <c r="C7" s="104">
        <v>13087.18</v>
      </c>
      <c r="K7" s="114"/>
      <c r="L7" s="114"/>
      <c r="M7" s="114"/>
      <c r="N7" s="114"/>
    </row>
    <row r="8" spans="1:14" ht="12.75" customHeight="1">
      <c r="B8" s="100">
        <v>1</v>
      </c>
      <c r="C8" s="104">
        <v>13679.43</v>
      </c>
      <c r="K8" s="114"/>
      <c r="L8" s="114"/>
      <c r="M8" s="114"/>
      <c r="N8" s="114"/>
    </row>
    <row r="9" spans="1:14" ht="12.75" customHeight="1">
      <c r="B9" s="100">
        <v>2</v>
      </c>
      <c r="C9" s="104">
        <v>13856.59</v>
      </c>
      <c r="K9" s="114"/>
      <c r="L9" s="114"/>
      <c r="M9" s="114"/>
      <c r="N9" s="114"/>
    </row>
    <row r="10" spans="1:14" ht="12.75" customHeight="1">
      <c r="B10" s="100">
        <v>3</v>
      </c>
      <c r="C10" s="104">
        <v>14118.210000000001</v>
      </c>
      <c r="K10" s="114"/>
      <c r="L10" s="114"/>
      <c r="M10" s="114"/>
      <c r="N10" s="114"/>
    </row>
    <row r="11" spans="1:14" ht="12.75" customHeight="1">
      <c r="B11" s="100">
        <v>4</v>
      </c>
      <c r="C11" s="104">
        <v>14627.03</v>
      </c>
      <c r="K11" s="114"/>
      <c r="L11" s="114"/>
      <c r="M11" s="114"/>
      <c r="N11" s="114"/>
    </row>
    <row r="12" spans="1:14" ht="12.75" customHeight="1">
      <c r="B12" s="100">
        <v>5</v>
      </c>
      <c r="C12" s="104">
        <v>15627.16</v>
      </c>
      <c r="K12" s="114"/>
      <c r="L12" s="114"/>
      <c r="M12" s="114"/>
      <c r="N12" s="114"/>
    </row>
    <row r="13" spans="1:14" ht="12.75" customHeight="1">
      <c r="B13" s="100">
        <v>6</v>
      </c>
      <c r="C13" s="104">
        <v>15897.02</v>
      </c>
      <c r="K13" s="114"/>
      <c r="L13" s="114"/>
      <c r="M13" s="114"/>
      <c r="N13" s="114"/>
    </row>
    <row r="14" spans="1:14" ht="12.75" customHeight="1">
      <c r="B14" s="100">
        <v>7</v>
      </c>
      <c r="C14" s="104">
        <v>15974.27</v>
      </c>
      <c r="K14" s="114"/>
      <c r="L14" s="114"/>
      <c r="M14" s="114"/>
      <c r="N14" s="114"/>
    </row>
    <row r="15" spans="1:14" ht="12.75" customHeight="1">
      <c r="B15" s="100">
        <v>8</v>
      </c>
      <c r="C15" s="104">
        <v>16050.49</v>
      </c>
      <c r="K15" s="114"/>
      <c r="L15" s="114"/>
      <c r="M15" s="114"/>
      <c r="N15" s="114"/>
    </row>
    <row r="16" spans="1:14" ht="12.75" customHeight="1">
      <c r="B16" s="100">
        <v>9</v>
      </c>
      <c r="C16" s="104">
        <v>16135.98</v>
      </c>
      <c r="K16" s="114"/>
      <c r="L16" s="114"/>
      <c r="M16" s="114"/>
      <c r="N16" s="114"/>
    </row>
    <row r="17" spans="2:14" ht="12.75" customHeight="1">
      <c r="B17" s="100">
        <v>10</v>
      </c>
      <c r="C17" s="104">
        <v>16320.35</v>
      </c>
      <c r="K17" s="114"/>
      <c r="L17" s="114"/>
      <c r="M17" s="114"/>
      <c r="N17" s="114"/>
    </row>
    <row r="18" spans="2:14" ht="12.75" customHeight="1">
      <c r="B18" s="100">
        <v>11</v>
      </c>
      <c r="C18" s="104">
        <v>16812.689999999999</v>
      </c>
      <c r="K18" s="114"/>
      <c r="L18" s="114"/>
      <c r="M18" s="114"/>
      <c r="N18" s="114"/>
    </row>
    <row r="19" spans="2:14" ht="12.75" customHeight="1">
      <c r="B19" s="100">
        <v>12</v>
      </c>
      <c r="C19" s="104">
        <v>17628.45</v>
      </c>
      <c r="K19" s="114"/>
      <c r="L19" s="114"/>
      <c r="M19" s="114"/>
      <c r="N19" s="114"/>
    </row>
    <row r="20" spans="2:14" ht="12.75" customHeight="1">
      <c r="B20" s="100">
        <v>13</v>
      </c>
      <c r="C20" s="104">
        <v>17798.400000000001</v>
      </c>
      <c r="K20" s="114"/>
      <c r="L20" s="114"/>
      <c r="M20" s="114"/>
      <c r="N20" s="114"/>
    </row>
    <row r="21" spans="2:14" ht="12.75" customHeight="1">
      <c r="B21" s="100">
        <v>14</v>
      </c>
      <c r="C21" s="104">
        <v>17951.87</v>
      </c>
      <c r="K21" s="114"/>
      <c r="L21" s="114"/>
      <c r="M21" s="114"/>
      <c r="N21" s="114"/>
    </row>
    <row r="22" spans="2:14" ht="12.75" customHeight="1">
      <c r="B22" s="100">
        <v>15</v>
      </c>
      <c r="C22" s="104">
        <v>18106.37</v>
      </c>
      <c r="K22" s="114"/>
      <c r="L22" s="114"/>
      <c r="M22" s="114"/>
      <c r="N22" s="114"/>
    </row>
    <row r="23" spans="2:14" ht="12.75" customHeight="1">
      <c r="B23" s="100">
        <v>16</v>
      </c>
      <c r="C23" s="104">
        <v>18506.010000000002</v>
      </c>
      <c r="K23" s="114"/>
      <c r="L23" s="114"/>
      <c r="M23" s="114"/>
      <c r="N23" s="114"/>
    </row>
    <row r="24" spans="2:14" ht="12.75" customHeight="1">
      <c r="B24" s="100">
        <v>17</v>
      </c>
      <c r="C24" s="104">
        <v>18660.510000000002</v>
      </c>
      <c r="K24" s="114"/>
      <c r="L24" s="114"/>
      <c r="M24" s="114"/>
      <c r="N24" s="114"/>
    </row>
    <row r="25" spans="2:14" ht="12.75" customHeight="1">
      <c r="B25" s="100">
        <v>18</v>
      </c>
      <c r="C25" s="104">
        <v>18813.98</v>
      </c>
      <c r="K25" s="114"/>
      <c r="L25" s="114"/>
      <c r="M25" s="114"/>
      <c r="N25" s="114"/>
    </row>
    <row r="26" spans="2:14" ht="12.75" customHeight="1">
      <c r="B26" s="100">
        <v>19</v>
      </c>
      <c r="C26" s="104">
        <v>18968.48</v>
      </c>
      <c r="K26" s="114"/>
      <c r="L26" s="114"/>
      <c r="M26" s="114"/>
      <c r="N26" s="114"/>
    </row>
    <row r="27" spans="2:14" ht="12.75" customHeight="1">
      <c r="B27" s="100">
        <v>20</v>
      </c>
      <c r="C27" s="104">
        <v>19121.95</v>
      </c>
      <c r="K27" s="114"/>
      <c r="L27" s="114"/>
      <c r="M27" s="114"/>
      <c r="N27" s="114"/>
    </row>
    <row r="28" spans="2:14" ht="12.75" customHeight="1">
      <c r="B28" s="100">
        <v>21</v>
      </c>
      <c r="C28" s="104">
        <v>19938.740000000002</v>
      </c>
      <c r="K28" s="114"/>
      <c r="L28" s="114"/>
      <c r="M28" s="114"/>
      <c r="N28" s="114"/>
    </row>
    <row r="29" spans="2:14" ht="12.75" customHeight="1">
      <c r="B29" s="100">
        <v>22</v>
      </c>
      <c r="C29" s="104">
        <v>20014.96</v>
      </c>
      <c r="K29" s="114"/>
      <c r="L29" s="114"/>
      <c r="M29" s="114"/>
      <c r="N29" s="114"/>
    </row>
    <row r="30" spans="2:14" ht="12.75" customHeight="1">
      <c r="B30" s="100">
        <v>23</v>
      </c>
      <c r="C30" s="104">
        <v>20169.46</v>
      </c>
      <c r="K30" s="114"/>
      <c r="L30" s="114"/>
      <c r="M30" s="114"/>
      <c r="N30" s="114"/>
    </row>
    <row r="31" spans="2:14" ht="12.75" customHeight="1">
      <c r="B31" s="100">
        <v>24</v>
      </c>
      <c r="C31" s="104">
        <v>20322.93</v>
      </c>
      <c r="K31" s="114"/>
      <c r="L31" s="114"/>
      <c r="M31" s="114"/>
      <c r="N31" s="114"/>
    </row>
    <row r="32" spans="2:14" ht="12.75" customHeight="1">
      <c r="B32" s="100">
        <v>25</v>
      </c>
      <c r="C32" s="104">
        <v>20477.43</v>
      </c>
      <c r="K32" s="114"/>
      <c r="L32" s="114"/>
      <c r="M32" s="114"/>
      <c r="N32" s="114"/>
    </row>
    <row r="33" spans="1:14" ht="12.75" customHeight="1">
      <c r="B33" s="100">
        <v>26</v>
      </c>
      <c r="C33" s="104">
        <v>20630.900000000001</v>
      </c>
      <c r="K33" s="114"/>
      <c r="L33" s="114"/>
      <c r="M33" s="114"/>
      <c r="N33" s="114"/>
    </row>
    <row r="34" spans="1:14" ht="12.75" customHeight="1">
      <c r="B34" s="100">
        <v>27</v>
      </c>
      <c r="C34" s="104">
        <v>20785.400000000001</v>
      </c>
      <c r="K34" s="114"/>
      <c r="L34" s="114"/>
      <c r="M34" s="114"/>
      <c r="N34" s="114"/>
    </row>
    <row r="35" spans="1:14" ht="12.75" customHeight="1">
      <c r="B35" s="100">
        <v>28</v>
      </c>
      <c r="C35" s="104">
        <v>20938.87</v>
      </c>
      <c r="K35" s="114"/>
      <c r="L35" s="114"/>
      <c r="M35" s="114"/>
      <c r="N35" s="114"/>
    </row>
    <row r="36" spans="1:14" ht="12.75" customHeight="1">
      <c r="B36" s="100">
        <v>29</v>
      </c>
      <c r="C36" s="104">
        <v>21093.37</v>
      </c>
      <c r="K36" s="114"/>
      <c r="L36" s="114"/>
      <c r="M36" s="114"/>
      <c r="N36" s="114"/>
    </row>
    <row r="37" spans="1:14" ht="12.75" customHeight="1">
      <c r="B37" s="100">
        <v>30</v>
      </c>
      <c r="C37" s="104">
        <v>21246.84</v>
      </c>
      <c r="K37" s="114"/>
      <c r="L37" s="114"/>
      <c r="M37" s="114"/>
      <c r="N37" s="114"/>
    </row>
    <row r="38" spans="1:14" ht="12.75" customHeight="1">
      <c r="B38" s="101">
        <v>31</v>
      </c>
      <c r="C38" s="104">
        <v>21401.34</v>
      </c>
      <c r="K38" s="114"/>
      <c r="L38" s="114"/>
      <c r="M38" s="114"/>
      <c r="N38" s="114"/>
    </row>
    <row r="39" spans="1:14" ht="12.75" customHeight="1">
      <c r="B39" s="101">
        <v>32</v>
      </c>
      <c r="C39" s="104">
        <v>21554.81</v>
      </c>
      <c r="K39" s="114"/>
      <c r="L39" s="114"/>
      <c r="M39" s="114"/>
      <c r="N39" s="114"/>
    </row>
    <row r="41" spans="1:14">
      <c r="A41" s="11"/>
      <c r="B41" s="11"/>
      <c r="C41" s="11"/>
      <c r="D41" s="11"/>
      <c r="E41" s="11"/>
    </row>
    <row r="42" spans="1:14">
      <c r="A42" s="123" t="s">
        <v>218</v>
      </c>
      <c r="B42" s="123"/>
      <c r="C42" s="123"/>
      <c r="D42" s="123"/>
      <c r="E42" s="123"/>
      <c r="F42" s="123"/>
    </row>
    <row r="43" spans="1:14">
      <c r="A43" s="11"/>
      <c r="B43" s="11"/>
      <c r="C43" s="11"/>
      <c r="D43" s="11"/>
      <c r="E43" s="11"/>
    </row>
    <row r="44" spans="1:14">
      <c r="A44" s="102" t="s">
        <v>219</v>
      </c>
      <c r="B44" s="11"/>
      <c r="C44" s="11"/>
      <c r="D44" s="11"/>
      <c r="E44" s="11"/>
    </row>
    <row r="45" spans="1:14">
      <c r="A45" s="102" t="s">
        <v>220</v>
      </c>
      <c r="B45" s="11"/>
      <c r="C45" s="11"/>
      <c r="D45" s="11"/>
      <c r="E45" s="11"/>
    </row>
    <row r="46" spans="1:14">
      <c r="A46" s="11"/>
      <c r="B46" s="11"/>
      <c r="C46" s="11"/>
      <c r="D46" s="11"/>
      <c r="E46" s="11"/>
    </row>
    <row r="47" spans="1:14" ht="13.8">
      <c r="A47" s="16" t="s">
        <v>153</v>
      </c>
      <c r="B47" s="17"/>
      <c r="C47" s="17"/>
      <c r="D47" s="17"/>
      <c r="E47" s="17"/>
    </row>
    <row r="48" spans="1:14" ht="13.8">
      <c r="A48" s="16" t="s">
        <v>154</v>
      </c>
      <c r="B48" s="17"/>
      <c r="C48" s="17"/>
      <c r="D48" s="17"/>
    </row>
    <row r="49" spans="1:1" ht="13.8">
      <c r="A49" s="17" t="s">
        <v>9</v>
      </c>
    </row>
    <row r="50" spans="1:1" ht="13.8">
      <c r="A50" s="16" t="s">
        <v>255</v>
      </c>
    </row>
    <row r="51" spans="1:1" ht="13.8">
      <c r="A51" s="16"/>
    </row>
    <row r="52" spans="1:1" ht="13.8">
      <c r="A52" s="16" t="s">
        <v>211</v>
      </c>
    </row>
    <row r="54" spans="1:1" ht="13.8">
      <c r="A54" s="16" t="s">
        <v>166</v>
      </c>
    </row>
    <row r="55" spans="1:1" ht="13.8">
      <c r="A55" s="16" t="s">
        <v>167</v>
      </c>
    </row>
  </sheetData>
  <mergeCells count="3">
    <mergeCell ref="A42:F42"/>
    <mergeCell ref="A1:H1"/>
    <mergeCell ref="A2:H2"/>
  </mergeCells>
  <phoneticPr fontId="0" type="noConversion"/>
  <pageMargins left="0.75" right="0.25" top="0" bottom="0" header="0.25" footer="0.25"/>
  <pageSetup scale="10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8"/>
  <sheetViews>
    <sheetView workbookViewId="0">
      <selection activeCell="P22" sqref="P22"/>
    </sheetView>
  </sheetViews>
  <sheetFormatPr defaultRowHeight="13.2"/>
  <cols>
    <col min="1" max="1" width="5.6640625" customWidth="1"/>
    <col min="2" max="3" width="9.33203125" customWidth="1"/>
    <col min="4" max="4" width="12.6640625" customWidth="1"/>
    <col min="5" max="5" width="15.6640625" customWidth="1"/>
    <col min="6" max="6" width="12.6640625" customWidth="1"/>
    <col min="7" max="7" width="15.6640625" customWidth="1"/>
  </cols>
  <sheetData>
    <row r="1" spans="1:7">
      <c r="A1" s="123" t="s">
        <v>81</v>
      </c>
      <c r="B1" s="123"/>
      <c r="C1" s="123"/>
      <c r="D1" s="123"/>
      <c r="E1" s="123"/>
      <c r="F1" s="123"/>
      <c r="G1" s="123"/>
    </row>
    <row r="2" spans="1:7">
      <c r="A2" s="123" t="s">
        <v>233</v>
      </c>
      <c r="B2" s="123"/>
      <c r="C2" s="123"/>
      <c r="D2" s="123"/>
      <c r="E2" s="123"/>
      <c r="F2" s="123"/>
      <c r="G2" s="123"/>
    </row>
    <row r="3" spans="1:7">
      <c r="A3" s="123" t="s">
        <v>9</v>
      </c>
      <c r="B3" s="123"/>
      <c r="C3" s="123"/>
      <c r="D3" s="123"/>
      <c r="E3" s="123"/>
      <c r="F3" s="123"/>
      <c r="G3" s="123"/>
    </row>
    <row r="4" spans="1:7">
      <c r="D4" s="10"/>
      <c r="E4" s="11" t="s">
        <v>9</v>
      </c>
      <c r="G4" s="10"/>
    </row>
    <row r="6" spans="1:7">
      <c r="C6" s="2" t="s">
        <v>18</v>
      </c>
      <c r="G6" s="18" t="s">
        <v>19</v>
      </c>
    </row>
    <row r="7" spans="1:7" ht="13.65" customHeight="1">
      <c r="C7" s="12">
        <v>0</v>
      </c>
      <c r="F7" s="9"/>
      <c r="G7" s="112">
        <v>34429.81</v>
      </c>
    </row>
    <row r="8" spans="1:7" ht="13.65" customHeight="1">
      <c r="C8" s="12">
        <v>1</v>
      </c>
      <c r="F8" s="9"/>
      <c r="G8" s="112">
        <v>35593.71</v>
      </c>
    </row>
    <row r="9" spans="1:7" ht="13.65" customHeight="1">
      <c r="C9" s="12">
        <v>2</v>
      </c>
      <c r="F9" s="9"/>
      <c r="G9" s="112">
        <v>36024.25</v>
      </c>
    </row>
    <row r="10" spans="1:7" ht="13.65" customHeight="1">
      <c r="C10" s="12">
        <v>3</v>
      </c>
      <c r="F10" s="9"/>
      <c r="G10" s="112">
        <v>37461.1</v>
      </c>
    </row>
    <row r="11" spans="1:7" ht="13.65" customHeight="1">
      <c r="C11" s="12">
        <v>4</v>
      </c>
      <c r="F11" s="9"/>
      <c r="G11" s="112">
        <v>37655.770000000004</v>
      </c>
    </row>
    <row r="12" spans="1:7" ht="13.65" customHeight="1">
      <c r="C12" s="12">
        <v>5</v>
      </c>
      <c r="F12" s="9"/>
      <c r="G12" s="112">
        <v>37994.639999999999</v>
      </c>
    </row>
    <row r="13" spans="1:7" ht="13.65" customHeight="1">
      <c r="C13" s="12">
        <v>6</v>
      </c>
      <c r="F13" s="9"/>
      <c r="G13" s="112">
        <v>38753.75</v>
      </c>
    </row>
    <row r="14" spans="1:7" ht="13.65" customHeight="1">
      <c r="C14" s="12">
        <v>7</v>
      </c>
      <c r="F14" s="9"/>
      <c r="G14" s="112">
        <v>38832.03</v>
      </c>
    </row>
    <row r="15" spans="1:7" ht="13.65" customHeight="1">
      <c r="C15" s="12">
        <v>8</v>
      </c>
      <c r="F15" s="9"/>
      <c r="G15" s="112">
        <v>38902.07</v>
      </c>
    </row>
    <row r="16" spans="1:7" ht="13.65" customHeight="1">
      <c r="C16" s="12">
        <v>9</v>
      </c>
      <c r="F16" s="9"/>
      <c r="G16" s="112">
        <v>38977.26</v>
      </c>
    </row>
    <row r="17" spans="3:7" ht="13.65" customHeight="1">
      <c r="C17" s="12">
        <v>10</v>
      </c>
      <c r="F17" s="9"/>
      <c r="G17" s="112">
        <v>39050.39</v>
      </c>
    </row>
    <row r="18" spans="3:7" ht="13.65" customHeight="1">
      <c r="C18" s="12">
        <v>11</v>
      </c>
      <c r="F18" s="9"/>
      <c r="G18" s="112">
        <v>39121.46</v>
      </c>
    </row>
    <row r="19" spans="3:7" ht="13.65" customHeight="1">
      <c r="C19" s="12">
        <v>12</v>
      </c>
      <c r="F19" s="9" t="s">
        <v>9</v>
      </c>
      <c r="G19" s="112">
        <v>39194.590000000004</v>
      </c>
    </row>
    <row r="20" spans="3:7" ht="13.65" customHeight="1">
      <c r="C20" s="12">
        <v>13</v>
      </c>
      <c r="F20" s="9"/>
      <c r="G20" s="112">
        <v>39266.69</v>
      </c>
    </row>
    <row r="21" spans="3:7" ht="13.65" customHeight="1">
      <c r="C21" s="15">
        <v>14</v>
      </c>
      <c r="F21" s="9"/>
      <c r="G21" s="112">
        <v>40794.18</v>
      </c>
    </row>
    <row r="22" spans="3:7" ht="13.65" customHeight="1">
      <c r="C22" s="15">
        <v>15</v>
      </c>
      <c r="F22" s="21"/>
      <c r="G22" s="112">
        <v>40868.340000000004</v>
      </c>
    </row>
    <row r="23" spans="3:7" ht="13.65" customHeight="1">
      <c r="C23" s="15">
        <v>16</v>
      </c>
      <c r="G23" s="112">
        <v>40939.410000000003</v>
      </c>
    </row>
    <row r="24" spans="3:7" ht="13.65" customHeight="1">
      <c r="C24" s="15">
        <v>17</v>
      </c>
      <c r="G24" s="112">
        <v>41011.51</v>
      </c>
    </row>
    <row r="25" spans="3:7" ht="13.65" customHeight="1">
      <c r="C25" s="15">
        <v>18</v>
      </c>
      <c r="G25" s="112">
        <v>41085.67</v>
      </c>
    </row>
    <row r="26" spans="3:7" ht="13.65" customHeight="1">
      <c r="C26" s="15">
        <v>19</v>
      </c>
      <c r="G26" s="112">
        <v>43484.54</v>
      </c>
    </row>
    <row r="27" spans="3:7" ht="13.65" customHeight="1">
      <c r="C27" s="15">
        <v>20</v>
      </c>
      <c r="G27" s="112">
        <v>45208.76</v>
      </c>
    </row>
    <row r="28" spans="3:7" ht="13.65" customHeight="1">
      <c r="C28" s="15">
        <v>21</v>
      </c>
      <c r="F28" s="21"/>
      <c r="G28" s="112">
        <v>45280.86</v>
      </c>
    </row>
    <row r="29" spans="3:7" ht="13.65" customHeight="1">
      <c r="C29" s="15">
        <v>22</v>
      </c>
      <c r="F29" s="21"/>
      <c r="G29" s="112">
        <v>45353.99</v>
      </c>
    </row>
    <row r="30" spans="3:7" ht="13.65" customHeight="1">
      <c r="C30" s="15">
        <v>23</v>
      </c>
      <c r="F30" s="21"/>
      <c r="G30" s="112">
        <v>45427.12</v>
      </c>
    </row>
    <row r="31" spans="3:7" ht="13.65" customHeight="1">
      <c r="C31" s="15">
        <v>24</v>
      </c>
      <c r="F31" s="21"/>
      <c r="G31" s="112">
        <v>45500.25</v>
      </c>
    </row>
    <row r="32" spans="3:7" ht="13.65" customHeight="1">
      <c r="C32" s="15">
        <v>25</v>
      </c>
      <c r="F32" s="21"/>
      <c r="G32" s="112">
        <v>45571.32</v>
      </c>
    </row>
    <row r="33" spans="3:7" ht="13.65" customHeight="1">
      <c r="C33" s="15">
        <v>26</v>
      </c>
      <c r="G33" s="112">
        <v>45644.450000000004</v>
      </c>
    </row>
    <row r="34" spans="3:7" ht="13.65" customHeight="1">
      <c r="C34" s="15">
        <v>27</v>
      </c>
      <c r="G34" s="112">
        <v>45718.61</v>
      </c>
    </row>
    <row r="35" spans="3:7" ht="13.65" customHeight="1">
      <c r="C35" s="15">
        <v>28</v>
      </c>
      <c r="G35" s="112">
        <v>45790.71</v>
      </c>
    </row>
    <row r="36" spans="3:7" ht="13.65" customHeight="1">
      <c r="C36" s="15">
        <v>29</v>
      </c>
      <c r="G36" s="112">
        <v>46013.19</v>
      </c>
    </row>
    <row r="37" spans="3:7" ht="13.65" customHeight="1">
      <c r="C37" s="15">
        <v>30</v>
      </c>
      <c r="G37" s="112">
        <v>46235.67</v>
      </c>
    </row>
    <row r="38" spans="3:7" ht="13.65" customHeight="1">
      <c r="C38" s="12" t="s">
        <v>83</v>
      </c>
      <c r="G38" s="112">
        <v>47380</v>
      </c>
    </row>
    <row r="39" spans="3:7" ht="13.65" customHeight="1">
      <c r="C39" s="15"/>
      <c r="G39" s="103"/>
    </row>
    <row r="40" spans="3:7" ht="13.65" customHeight="1">
      <c r="C40" s="15"/>
      <c r="G40" s="103"/>
    </row>
    <row r="41" spans="3:7" ht="13.65" customHeight="1">
      <c r="C41" s="15"/>
      <c r="G41" s="103"/>
    </row>
    <row r="42" spans="3:7" ht="13.65" customHeight="1">
      <c r="C42" s="15"/>
      <c r="G42" s="103"/>
    </row>
    <row r="43" spans="3:7" ht="13.65" customHeight="1">
      <c r="C43" s="15"/>
      <c r="G43" s="103"/>
    </row>
    <row r="44" spans="3:7" ht="13.65" customHeight="1">
      <c r="C44" s="15"/>
      <c r="G44" s="103"/>
    </row>
    <row r="45" spans="3:7" ht="13.65" customHeight="1">
      <c r="C45" s="15"/>
      <c r="G45" s="103"/>
    </row>
    <row r="46" spans="3:7" ht="13.65" customHeight="1">
      <c r="C46" s="15"/>
      <c r="G46" s="103"/>
    </row>
    <row r="47" spans="3:7" ht="13.65" customHeight="1">
      <c r="C47" s="15"/>
      <c r="G47" s="103"/>
    </row>
    <row r="48" spans="3:7">
      <c r="G48" t="s">
        <v>9</v>
      </c>
    </row>
    <row r="49" spans="1:7">
      <c r="A49" t="s">
        <v>215</v>
      </c>
      <c r="B49" s="21"/>
      <c r="C49" s="22"/>
      <c r="D49" s="21"/>
      <c r="E49" s="21"/>
      <c r="F49" s="21"/>
      <c r="G49" t="s">
        <v>9</v>
      </c>
    </row>
    <row r="50" spans="1:7">
      <c r="B50" s="21"/>
      <c r="C50" s="22"/>
      <c r="D50" s="21"/>
      <c r="E50" s="21"/>
      <c r="F50" s="21"/>
    </row>
    <row r="51" spans="1:7">
      <c r="A51" t="s">
        <v>231</v>
      </c>
      <c r="B51" s="21"/>
      <c r="C51" s="22"/>
      <c r="D51" s="21"/>
      <c r="E51" s="21"/>
      <c r="F51" s="21"/>
    </row>
    <row r="52" spans="1:7">
      <c r="B52" s="21"/>
      <c r="C52" s="22"/>
      <c r="D52" s="21"/>
      <c r="E52" s="21"/>
      <c r="F52" s="21"/>
    </row>
    <row r="53" spans="1:7">
      <c r="A53" t="s">
        <v>232</v>
      </c>
      <c r="B53" s="21"/>
      <c r="C53" s="22"/>
      <c r="D53" s="21"/>
      <c r="E53" s="21"/>
      <c r="F53" s="21"/>
    </row>
    <row r="54" spans="1:7">
      <c r="B54" s="21"/>
      <c r="C54" s="21"/>
      <c r="D54" s="21"/>
      <c r="E54" s="21"/>
      <c r="F54" s="21"/>
      <c r="G54" t="s">
        <v>9</v>
      </c>
    </row>
    <row r="55" spans="1:7">
      <c r="A55" t="s">
        <v>9</v>
      </c>
      <c r="B55" s="21"/>
      <c r="C55" s="21"/>
      <c r="D55" s="21"/>
      <c r="E55" s="21"/>
      <c r="F55" s="21"/>
    </row>
    <row r="56" spans="1:7">
      <c r="A56" t="s">
        <v>9</v>
      </c>
    </row>
    <row r="57" spans="1:7">
      <c r="A57" t="s">
        <v>9</v>
      </c>
      <c r="B57" s="21"/>
      <c r="C57" s="21"/>
      <c r="D57" s="21"/>
      <c r="E57" s="21"/>
      <c r="F57" s="21"/>
      <c r="G57" s="21"/>
    </row>
    <row r="58" spans="1:7">
      <c r="A58" t="s">
        <v>9</v>
      </c>
      <c r="B58" s="21"/>
      <c r="C58" s="21"/>
      <c r="D58" s="21"/>
      <c r="E58" s="21"/>
      <c r="F58" s="21"/>
      <c r="G58" s="21"/>
    </row>
  </sheetData>
  <mergeCells count="3">
    <mergeCell ref="A1:G1"/>
    <mergeCell ref="A2:G2"/>
    <mergeCell ref="A3:G3"/>
  </mergeCells>
  <phoneticPr fontId="0" type="noConversion"/>
  <pageMargins left="0.75" right="0.75" top="0.75" bottom="0.2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5"/>
  <sheetViews>
    <sheetView workbookViewId="0">
      <selection activeCell="I11" sqref="I11"/>
    </sheetView>
  </sheetViews>
  <sheetFormatPr defaultRowHeight="13.2"/>
  <cols>
    <col min="6" max="6" width="10.6640625" bestFit="1" customWidth="1"/>
    <col min="9" max="9" width="11.44140625" customWidth="1"/>
  </cols>
  <sheetData>
    <row r="1" spans="1:10" ht="15.6">
      <c r="A1" s="126" t="s">
        <v>81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ht="15.6">
      <c r="A2" s="126" t="s">
        <v>234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0" ht="15.6">
      <c r="A3" s="126" t="s">
        <v>9</v>
      </c>
      <c r="B3" s="126"/>
      <c r="C3" s="126"/>
      <c r="D3" s="126"/>
      <c r="E3" s="126"/>
      <c r="F3" s="126"/>
      <c r="G3" s="126"/>
      <c r="H3" s="126"/>
      <c r="I3" s="126"/>
      <c r="J3" s="126"/>
    </row>
    <row r="4" spans="1:10" ht="15.6">
      <c r="B4" s="9"/>
      <c r="C4" s="9"/>
      <c r="D4" s="9"/>
      <c r="E4" s="9"/>
      <c r="F4" s="9"/>
      <c r="G4" s="9"/>
      <c r="H4" s="9"/>
      <c r="I4" s="9"/>
      <c r="J4" s="32"/>
    </row>
    <row r="5" spans="1:10" ht="15.6">
      <c r="B5" s="33"/>
      <c r="C5" s="34" t="s">
        <v>24</v>
      </c>
      <c r="D5" s="33"/>
      <c r="E5" s="33"/>
      <c r="F5" s="35" t="s">
        <v>25</v>
      </c>
      <c r="G5" s="33"/>
      <c r="H5" s="33"/>
      <c r="I5" s="34" t="s">
        <v>85</v>
      </c>
      <c r="J5" s="32"/>
    </row>
    <row r="6" spans="1:10" ht="15.6">
      <c r="B6" s="9"/>
      <c r="C6" s="12">
        <v>0</v>
      </c>
      <c r="D6" s="9"/>
      <c r="E6" s="9"/>
      <c r="F6" s="25">
        <v>10.403</v>
      </c>
      <c r="G6" s="9"/>
      <c r="H6" s="9"/>
      <c r="I6" s="103">
        <v>7698.22</v>
      </c>
    </row>
    <row r="7" spans="1:10" ht="15.6">
      <c r="B7" s="9"/>
      <c r="C7" s="12">
        <v>1</v>
      </c>
      <c r="D7" s="9"/>
      <c r="E7" s="9"/>
      <c r="F7" s="25">
        <v>11.020999999999999</v>
      </c>
      <c r="G7" s="9"/>
      <c r="H7" s="9"/>
      <c r="I7" s="103">
        <v>8155.54</v>
      </c>
    </row>
    <row r="8" spans="1:10" ht="15.6">
      <c r="B8" s="9"/>
      <c r="C8" s="12">
        <v>2</v>
      </c>
      <c r="D8" s="9"/>
      <c r="E8" s="9"/>
      <c r="F8" s="25">
        <v>11.076675675675675</v>
      </c>
      <c r="G8" s="9"/>
      <c r="H8" s="9"/>
      <c r="I8" s="103">
        <v>8196.74</v>
      </c>
    </row>
    <row r="9" spans="1:10" ht="15.6">
      <c r="B9" s="9"/>
      <c r="C9" s="12">
        <v>3</v>
      </c>
      <c r="D9" s="9"/>
      <c r="E9" s="9"/>
      <c r="F9" s="25">
        <v>11.129567567567568</v>
      </c>
      <c r="G9" s="9"/>
      <c r="H9" s="9"/>
      <c r="I9" s="103">
        <v>8235.880000000001</v>
      </c>
    </row>
    <row r="10" spans="1:10" ht="15.6">
      <c r="B10" s="9"/>
      <c r="C10" s="12">
        <v>4</v>
      </c>
      <c r="D10" s="9"/>
      <c r="E10" s="9"/>
      <c r="F10" s="25">
        <v>11.183851351351352</v>
      </c>
      <c r="G10" s="9"/>
      <c r="H10" s="9"/>
      <c r="I10" s="103">
        <v>8276.0500000000011</v>
      </c>
    </row>
    <row r="11" spans="1:10" ht="15.6">
      <c r="B11" s="9"/>
      <c r="C11" s="12">
        <v>5</v>
      </c>
      <c r="D11" s="9"/>
      <c r="E11" s="9"/>
      <c r="F11" s="25">
        <v>11.238135135135135</v>
      </c>
      <c r="G11" s="9"/>
      <c r="H11" s="9"/>
      <c r="I11" s="103">
        <v>8316.2199999999993</v>
      </c>
    </row>
    <row r="12" spans="1:10" ht="15.6">
      <c r="B12" s="9"/>
      <c r="C12" s="12">
        <v>6</v>
      </c>
      <c r="D12" s="9"/>
      <c r="E12" s="9"/>
      <c r="F12" s="25">
        <v>11.292418918918919</v>
      </c>
      <c r="G12" s="9"/>
      <c r="H12" s="9"/>
      <c r="I12" s="103">
        <v>8356.39</v>
      </c>
    </row>
    <row r="13" spans="1:10" ht="15.6">
      <c r="B13" s="9"/>
      <c r="C13" s="12">
        <v>7</v>
      </c>
      <c r="D13" s="9"/>
      <c r="E13" s="9"/>
      <c r="F13" s="25">
        <v>11.346702702702704</v>
      </c>
      <c r="G13" s="9"/>
      <c r="H13" s="9"/>
      <c r="I13" s="103">
        <v>8396.56</v>
      </c>
    </row>
    <row r="14" spans="1:10" ht="15.6">
      <c r="B14" s="9"/>
      <c r="C14" s="12">
        <v>8</v>
      </c>
      <c r="D14" s="9"/>
      <c r="E14" s="9"/>
      <c r="F14" s="25">
        <v>11.400986486486488</v>
      </c>
      <c r="G14" s="9"/>
      <c r="H14" s="9"/>
      <c r="I14" s="103">
        <v>8436.73</v>
      </c>
    </row>
    <row r="15" spans="1:10" ht="15.6">
      <c r="B15" s="9"/>
      <c r="C15" s="12">
        <v>9</v>
      </c>
      <c r="D15" s="9"/>
      <c r="E15" s="9"/>
      <c r="F15" s="25">
        <v>11.453878378378379</v>
      </c>
      <c r="G15" s="9"/>
      <c r="H15" s="9"/>
      <c r="I15" s="103">
        <v>8475.8700000000008</v>
      </c>
    </row>
    <row r="16" spans="1:10" ht="15.6">
      <c r="B16" s="9"/>
      <c r="C16" s="12">
        <v>10</v>
      </c>
      <c r="D16" s="9"/>
      <c r="E16" s="9"/>
      <c r="F16" s="25">
        <v>11.509554054054055</v>
      </c>
      <c r="G16" s="9"/>
      <c r="H16" s="9"/>
      <c r="I16" s="103">
        <v>8517.07</v>
      </c>
    </row>
    <row r="17" spans="2:9" ht="15.6">
      <c r="B17" s="9"/>
      <c r="C17" s="12">
        <v>11</v>
      </c>
      <c r="D17" s="9"/>
      <c r="E17" s="9"/>
      <c r="F17" s="25">
        <v>11.563837837837838</v>
      </c>
      <c r="G17" s="9"/>
      <c r="H17" s="9"/>
      <c r="I17" s="103">
        <v>8557.24</v>
      </c>
    </row>
    <row r="18" spans="2:9" ht="15.6">
      <c r="B18" s="9"/>
      <c r="C18" s="12">
        <v>12</v>
      </c>
      <c r="D18" s="9"/>
      <c r="E18" s="9"/>
      <c r="F18" s="25">
        <v>11.616729729729729</v>
      </c>
      <c r="G18" s="9"/>
      <c r="H18" s="9"/>
      <c r="I18" s="103">
        <v>8596.380000000001</v>
      </c>
    </row>
    <row r="19" spans="2:9" ht="15.6">
      <c r="B19" s="9"/>
      <c r="C19" s="12">
        <v>13</v>
      </c>
      <c r="D19" s="9"/>
      <c r="E19" s="9"/>
      <c r="F19" s="25">
        <v>11.672405405405405</v>
      </c>
      <c r="G19" s="9"/>
      <c r="H19" s="9"/>
      <c r="I19" s="103">
        <v>8637.58</v>
      </c>
    </row>
    <row r="20" spans="2:9" ht="15.6">
      <c r="B20" s="9"/>
      <c r="C20" s="12">
        <v>14</v>
      </c>
      <c r="D20" s="9"/>
      <c r="E20" s="9"/>
      <c r="F20" s="25">
        <v>11.725297297297297</v>
      </c>
      <c r="G20" s="9"/>
      <c r="H20" s="9"/>
      <c r="I20" s="103">
        <v>8676.7199999999993</v>
      </c>
    </row>
    <row r="21" spans="2:9" ht="15.6">
      <c r="B21" s="9"/>
      <c r="C21" s="12">
        <v>15</v>
      </c>
      <c r="D21" s="9"/>
      <c r="E21" s="9"/>
      <c r="F21" s="25">
        <v>11.780972972972974</v>
      </c>
      <c r="G21" s="9"/>
      <c r="H21" s="9"/>
      <c r="I21" s="103">
        <v>8717.92</v>
      </c>
    </row>
    <row r="22" spans="2:9" ht="15.6">
      <c r="B22" s="9"/>
      <c r="C22" s="12">
        <v>16</v>
      </c>
      <c r="D22" s="9"/>
      <c r="E22" s="9"/>
      <c r="F22" s="25">
        <v>11.856135135135137</v>
      </c>
      <c r="G22" s="9"/>
      <c r="H22" s="9"/>
      <c r="I22" s="103">
        <v>8773.5400000000009</v>
      </c>
    </row>
    <row r="23" spans="2:9" ht="15.6">
      <c r="B23" s="9"/>
      <c r="C23" s="12">
        <v>17</v>
      </c>
      <c r="D23" s="9"/>
      <c r="E23" s="9"/>
      <c r="F23" s="25">
        <v>12.092756756756758</v>
      </c>
      <c r="G23" s="9"/>
      <c r="H23" s="9"/>
      <c r="I23" s="103">
        <v>8948.64</v>
      </c>
    </row>
    <row r="24" spans="2:9" ht="15.6">
      <c r="B24" s="9"/>
      <c r="C24" s="12">
        <v>18</v>
      </c>
      <c r="D24" s="9"/>
      <c r="E24" s="9"/>
      <c r="F24" s="25">
        <v>12.298756756756758</v>
      </c>
      <c r="G24" s="9"/>
      <c r="H24" s="9"/>
      <c r="I24" s="103">
        <v>9101.08</v>
      </c>
    </row>
    <row r="25" spans="2:9" ht="15.6">
      <c r="B25" s="9"/>
      <c r="C25" s="12">
        <v>19</v>
      </c>
      <c r="D25" s="9"/>
      <c r="E25" s="9"/>
      <c r="F25" s="25">
        <v>12.386445945945946</v>
      </c>
      <c r="G25" s="9"/>
      <c r="H25" s="9"/>
      <c r="I25" s="103">
        <v>9165.9699999999993</v>
      </c>
    </row>
    <row r="26" spans="2:9" ht="15.6">
      <c r="B26" s="9"/>
      <c r="C26" s="12">
        <v>20</v>
      </c>
      <c r="D26" s="9"/>
      <c r="E26" s="9"/>
      <c r="F26" s="25">
        <v>12.472743243243244</v>
      </c>
      <c r="G26" s="9"/>
      <c r="H26" s="9"/>
      <c r="I26" s="103">
        <v>9229.83</v>
      </c>
    </row>
    <row r="27" spans="2:9" ht="15.6">
      <c r="B27" s="9"/>
      <c r="C27" s="12">
        <v>21</v>
      </c>
      <c r="D27" s="9"/>
      <c r="E27" s="9"/>
      <c r="F27" s="25">
        <v>13.055945945945947</v>
      </c>
      <c r="G27" s="9"/>
      <c r="H27" s="9"/>
      <c r="I27" s="103">
        <v>9661.4</v>
      </c>
    </row>
    <row r="28" spans="2:9" ht="15.6">
      <c r="B28" s="9"/>
      <c r="C28" s="12">
        <v>22</v>
      </c>
      <c r="D28" s="9"/>
      <c r="E28" s="9"/>
      <c r="F28" s="25">
        <v>13.370513513513513</v>
      </c>
      <c r="G28" s="9"/>
      <c r="H28" s="9"/>
      <c r="I28" s="103">
        <v>9894.18</v>
      </c>
    </row>
    <row r="29" spans="2:9" ht="15.6">
      <c r="B29" s="15"/>
      <c r="C29" s="15">
        <v>23</v>
      </c>
      <c r="D29" s="15"/>
      <c r="E29" s="27"/>
      <c r="F29" s="25">
        <v>13.609918918918918</v>
      </c>
      <c r="G29" s="9"/>
      <c r="H29" s="9"/>
      <c r="I29" s="103">
        <v>10071.34</v>
      </c>
    </row>
    <row r="30" spans="2:9" ht="15.6">
      <c r="B30" s="9"/>
      <c r="C30" s="15">
        <v>24</v>
      </c>
      <c r="D30" s="9"/>
      <c r="E30" s="9"/>
      <c r="F30" s="25">
        <v>14.009391891891891</v>
      </c>
      <c r="G30" s="9"/>
      <c r="H30" s="9"/>
      <c r="I30" s="103">
        <v>10366.950000000001</v>
      </c>
    </row>
    <row r="31" spans="2:9" ht="15.6">
      <c r="B31" s="9"/>
      <c r="C31" s="15">
        <v>25</v>
      </c>
      <c r="D31" s="9"/>
      <c r="E31" s="9"/>
      <c r="F31" s="25">
        <v>14.127702702702702</v>
      </c>
      <c r="G31" s="9"/>
      <c r="H31" s="9"/>
      <c r="I31" s="103">
        <v>10454.5</v>
      </c>
    </row>
    <row r="32" spans="2:9" ht="15.6">
      <c r="B32" s="9"/>
      <c r="C32" s="15">
        <v>26</v>
      </c>
      <c r="D32" s="9"/>
      <c r="E32" s="9"/>
      <c r="F32" s="25">
        <v>14.30168918918919</v>
      </c>
      <c r="G32" s="9"/>
      <c r="H32" s="9"/>
      <c r="I32" s="103">
        <v>10583.25</v>
      </c>
    </row>
    <row r="33" spans="2:10" ht="15.6">
      <c r="B33" s="9"/>
      <c r="C33" s="15">
        <v>27</v>
      </c>
      <c r="D33" s="9"/>
      <c r="E33" s="9"/>
      <c r="F33" s="25">
        <v>14.475675675675676</v>
      </c>
      <c r="G33" s="9"/>
      <c r="H33" s="9"/>
      <c r="I33" s="103">
        <v>10712</v>
      </c>
    </row>
    <row r="34" spans="2:10" ht="15.6">
      <c r="B34" s="9"/>
      <c r="C34" s="15">
        <v>28</v>
      </c>
      <c r="D34" s="9"/>
      <c r="E34" s="9"/>
      <c r="F34" s="25">
        <v>14.648270270270272</v>
      </c>
      <c r="G34" s="9"/>
      <c r="H34" s="9"/>
      <c r="I34" s="103">
        <v>10839.720000000001</v>
      </c>
    </row>
    <row r="35" spans="2:10" ht="15.6">
      <c r="B35" s="9"/>
      <c r="C35" s="15">
        <v>29</v>
      </c>
      <c r="D35" s="9"/>
      <c r="E35" s="9"/>
      <c r="F35" s="25">
        <v>14.822256756756756</v>
      </c>
      <c r="G35" s="9"/>
      <c r="H35" s="9"/>
      <c r="I35" s="103">
        <v>10968.470000000001</v>
      </c>
    </row>
    <row r="36" spans="2:10" ht="15.6">
      <c r="B36" s="9"/>
      <c r="C36" s="15">
        <v>30</v>
      </c>
      <c r="D36" s="9"/>
      <c r="E36" s="9"/>
      <c r="F36" s="25">
        <v>14.99345945945946</v>
      </c>
      <c r="G36" s="9"/>
      <c r="H36" s="9"/>
      <c r="I36" s="103">
        <v>11095.16</v>
      </c>
    </row>
    <row r="37" spans="2:10" ht="15.6">
      <c r="B37" s="9"/>
      <c r="C37" s="12" t="s">
        <v>83</v>
      </c>
      <c r="D37" s="9"/>
      <c r="E37" s="9"/>
      <c r="F37" s="25">
        <v>15.167445945945946</v>
      </c>
      <c r="G37" s="9"/>
      <c r="H37" s="9"/>
      <c r="I37" s="103">
        <v>11223.91</v>
      </c>
    </row>
    <row r="38" spans="2:10" ht="15.6">
      <c r="B38" s="9"/>
      <c r="C38" s="15"/>
      <c r="D38" s="9"/>
      <c r="E38" s="9"/>
      <c r="F38" s="25"/>
      <c r="G38" s="9"/>
      <c r="H38" s="9"/>
      <c r="I38" s="103"/>
    </row>
    <row r="39" spans="2:10" ht="15.6">
      <c r="B39" s="9"/>
      <c r="C39" s="15"/>
      <c r="D39" s="9"/>
      <c r="E39" s="9"/>
      <c r="F39" s="25"/>
      <c r="G39" s="9"/>
      <c r="H39" s="9"/>
      <c r="I39" s="103"/>
    </row>
    <row r="40" spans="2:10" ht="15.6">
      <c r="B40" s="9"/>
      <c r="C40" s="15"/>
      <c r="D40" s="9"/>
      <c r="E40" s="9"/>
      <c r="F40" s="25"/>
      <c r="G40" s="9"/>
      <c r="H40" s="9"/>
      <c r="I40" s="103"/>
    </row>
    <row r="41" spans="2:10" ht="15.6">
      <c r="B41" s="9"/>
      <c r="C41" s="15"/>
      <c r="D41" s="9"/>
      <c r="E41" s="9"/>
      <c r="F41" s="25"/>
      <c r="G41" s="9"/>
      <c r="H41" s="9"/>
      <c r="I41" s="103"/>
    </row>
    <row r="42" spans="2:10" ht="15.6">
      <c r="B42" s="9"/>
      <c r="C42" s="15"/>
      <c r="D42" s="9"/>
      <c r="E42" s="9"/>
      <c r="F42" s="25"/>
      <c r="G42" s="9"/>
      <c r="H42" s="9"/>
      <c r="I42" s="103"/>
    </row>
    <row r="43" spans="2:10" ht="15.6">
      <c r="B43" s="9"/>
      <c r="C43" s="15"/>
      <c r="D43" s="9"/>
      <c r="E43" s="9"/>
      <c r="F43" s="25"/>
      <c r="G43" s="9"/>
      <c r="H43" s="9"/>
      <c r="I43" s="103"/>
    </row>
    <row r="44" spans="2:10" ht="15.6">
      <c r="B44" s="9"/>
      <c r="C44" s="15"/>
      <c r="D44" s="9"/>
      <c r="E44" s="9"/>
      <c r="F44" s="25"/>
      <c r="G44" s="9"/>
      <c r="H44" s="9"/>
      <c r="I44" s="103"/>
    </row>
    <row r="45" spans="2:10" ht="15.6">
      <c r="B45" s="9"/>
      <c r="C45" s="15"/>
      <c r="D45" s="9"/>
      <c r="E45" s="9"/>
      <c r="F45" s="25"/>
      <c r="G45" s="9"/>
      <c r="H45" s="9"/>
      <c r="I45" s="103"/>
    </row>
    <row r="46" spans="2:10" ht="15.6">
      <c r="B46" s="9"/>
      <c r="C46" s="15"/>
      <c r="D46" s="9"/>
      <c r="E46" s="9"/>
      <c r="F46" s="25"/>
      <c r="G46" s="9"/>
      <c r="H46" s="9"/>
      <c r="I46" s="103"/>
    </row>
    <row r="47" spans="2:10" ht="15.6">
      <c r="B47" s="32"/>
      <c r="C47" s="32"/>
      <c r="D47" s="32"/>
      <c r="E47" s="32"/>
      <c r="F47" s="37" t="s">
        <v>9</v>
      </c>
      <c r="G47" s="32"/>
      <c r="H47" s="32"/>
      <c r="I47" s="32"/>
      <c r="J47" s="38"/>
    </row>
    <row r="48" spans="2:10">
      <c r="B48" s="21"/>
      <c r="C48" s="21"/>
      <c r="D48" s="21"/>
      <c r="E48" s="21"/>
      <c r="F48" s="21"/>
      <c r="G48" s="21"/>
      <c r="H48" s="21"/>
      <c r="I48" s="21"/>
      <c r="J48" s="21"/>
    </row>
    <row r="49" spans="1:10">
      <c r="A49" s="127" t="s">
        <v>163</v>
      </c>
      <c r="B49" s="127"/>
      <c r="C49" s="127"/>
      <c r="D49" s="127"/>
      <c r="E49" s="127"/>
      <c r="F49" s="127"/>
      <c r="G49" s="127"/>
      <c r="H49" s="127"/>
      <c r="I49" s="127"/>
      <c r="J49" s="127"/>
    </row>
    <row r="50" spans="1:10">
      <c r="A50" s="128" t="s">
        <v>164</v>
      </c>
      <c r="B50" s="128"/>
      <c r="C50" s="128"/>
      <c r="D50" s="128"/>
      <c r="E50" s="128"/>
      <c r="F50" s="128"/>
      <c r="G50" s="128"/>
      <c r="H50" s="128"/>
      <c r="I50" s="128"/>
      <c r="J50" s="128"/>
    </row>
    <row r="51" spans="1:10">
      <c r="B51" s="21"/>
      <c r="C51" s="21"/>
      <c r="D51" s="21"/>
      <c r="E51" s="21"/>
      <c r="F51" s="21"/>
      <c r="G51" s="21"/>
      <c r="H51" s="21"/>
      <c r="I51" s="21"/>
      <c r="J51" s="21"/>
    </row>
    <row r="52" spans="1:10" ht="15.6">
      <c r="B52" s="16" t="s">
        <v>9</v>
      </c>
      <c r="C52" s="27"/>
      <c r="D52" s="27"/>
      <c r="E52" s="27"/>
      <c r="F52" s="27"/>
      <c r="G52" s="27"/>
      <c r="H52" s="27"/>
      <c r="I52" s="27"/>
      <c r="J52" s="27"/>
    </row>
    <row r="53" spans="1:10" ht="15.6">
      <c r="B53" s="16" t="s">
        <v>9</v>
      </c>
      <c r="C53" s="27"/>
      <c r="D53" s="27"/>
      <c r="E53" s="27"/>
      <c r="F53" s="27"/>
      <c r="G53" s="27"/>
      <c r="H53" s="27"/>
      <c r="I53" s="27"/>
      <c r="J53" s="27"/>
    </row>
    <row r="54" spans="1:10" ht="15.6">
      <c r="B54" s="16" t="s">
        <v>9</v>
      </c>
      <c r="C54" s="27"/>
      <c r="D54" s="27"/>
      <c r="E54" s="27"/>
      <c r="F54" s="27"/>
      <c r="G54" s="27"/>
      <c r="H54" s="27"/>
      <c r="I54" s="27"/>
      <c r="J54" s="27"/>
    </row>
    <row r="55" spans="1:10" ht="13.8">
      <c r="B55" s="16" t="s">
        <v>9</v>
      </c>
      <c r="C55" s="21"/>
      <c r="D55" s="21"/>
      <c r="E55" s="21"/>
      <c r="F55" s="21"/>
      <c r="G55" s="21"/>
      <c r="H55" s="21"/>
      <c r="I55" s="21"/>
      <c r="J55" s="21"/>
    </row>
  </sheetData>
  <mergeCells count="5">
    <mergeCell ref="A1:J1"/>
    <mergeCell ref="A2:J2"/>
    <mergeCell ref="A3:J3"/>
    <mergeCell ref="A49:J49"/>
    <mergeCell ref="A50:J50"/>
  </mergeCells>
  <pageMargins left="0.7" right="0.2" top="0.75" bottom="0.25" header="0.3" footer="0.3"/>
  <pageSetup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48"/>
  <sheetViews>
    <sheetView workbookViewId="0">
      <selection activeCell="J24" sqref="J24"/>
    </sheetView>
  </sheetViews>
  <sheetFormatPr defaultRowHeight="13.2"/>
  <cols>
    <col min="3" max="3" width="19.44140625" customWidth="1"/>
    <col min="4" max="4" width="20.109375" customWidth="1"/>
    <col min="5" max="5" width="9.109375" customWidth="1"/>
  </cols>
  <sheetData>
    <row r="2" spans="1:7">
      <c r="A2" s="123" t="s">
        <v>81</v>
      </c>
      <c r="B2" s="123"/>
      <c r="C2" s="123"/>
      <c r="D2" s="123"/>
      <c r="E2" s="123"/>
    </row>
    <row r="3" spans="1:7">
      <c r="B3" s="131" t="s">
        <v>80</v>
      </c>
      <c r="C3" s="131"/>
      <c r="D3" s="131"/>
    </row>
    <row r="4" spans="1:7">
      <c r="B4" s="131" t="s">
        <v>230</v>
      </c>
      <c r="C4" s="131"/>
      <c r="D4" s="131"/>
    </row>
    <row r="5" spans="1:7">
      <c r="B5" s="56"/>
      <c r="C5" s="56"/>
      <c r="D5" s="56"/>
    </row>
    <row r="6" spans="1:7">
      <c r="B6" s="56"/>
      <c r="C6" s="56"/>
      <c r="D6" s="56"/>
    </row>
    <row r="7" spans="1:7">
      <c r="B7" s="62"/>
      <c r="C7" s="129"/>
      <c r="D7" s="130"/>
    </row>
    <row r="8" spans="1:7">
      <c r="B8" s="23" t="s">
        <v>20</v>
      </c>
      <c r="C8" s="23" t="s">
        <v>192</v>
      </c>
      <c r="D8" s="23" t="s">
        <v>21</v>
      </c>
    </row>
    <row r="9" spans="1:7" ht="14.1" customHeight="1">
      <c r="B9" s="61">
        <v>0</v>
      </c>
      <c r="C9" s="104">
        <v>16291.51</v>
      </c>
      <c r="D9" s="104">
        <v>19291.510000000002</v>
      </c>
      <c r="G9" s="114"/>
    </row>
    <row r="10" spans="1:7" ht="14.1" customHeight="1">
      <c r="B10" s="57">
        <v>1</v>
      </c>
      <c r="C10" s="104">
        <v>17467.77</v>
      </c>
      <c r="D10" s="104">
        <v>20467.77</v>
      </c>
      <c r="G10" s="114"/>
    </row>
    <row r="11" spans="1:7" ht="14.1" customHeight="1">
      <c r="B11" s="57">
        <v>2</v>
      </c>
      <c r="C11" s="104">
        <v>18181.560000000001</v>
      </c>
      <c r="D11" s="104">
        <v>21181.56</v>
      </c>
      <c r="G11" s="114"/>
    </row>
    <row r="12" spans="1:7" ht="14.1" customHeight="1">
      <c r="B12" s="57">
        <v>3</v>
      </c>
      <c r="C12" s="104">
        <v>18510.13</v>
      </c>
      <c r="D12" s="104">
        <v>21510.13</v>
      </c>
      <c r="G12" s="114"/>
    </row>
    <row r="13" spans="1:7" ht="14.1" customHeight="1">
      <c r="B13" s="57">
        <v>4</v>
      </c>
      <c r="C13" s="104">
        <v>19223.920000000002</v>
      </c>
      <c r="D13" s="104">
        <v>22223.920000000002</v>
      </c>
      <c r="G13" s="114"/>
    </row>
    <row r="14" spans="1:7" ht="14.1" customHeight="1">
      <c r="B14" s="57">
        <v>5</v>
      </c>
      <c r="C14" s="104">
        <v>19763.64</v>
      </c>
      <c r="D14" s="104">
        <v>22763.64</v>
      </c>
      <c r="G14" s="114"/>
    </row>
    <row r="15" spans="1:7" ht="14.1" customHeight="1">
      <c r="B15" s="57">
        <v>6</v>
      </c>
      <c r="C15" s="104">
        <v>20265.25</v>
      </c>
      <c r="D15" s="104">
        <v>23265.25</v>
      </c>
      <c r="G15" s="114"/>
    </row>
    <row r="16" spans="1:7" ht="14.1" customHeight="1">
      <c r="B16" s="57">
        <v>7</v>
      </c>
      <c r="C16" s="104">
        <v>20651.5</v>
      </c>
      <c r="D16" s="104">
        <v>23651.5</v>
      </c>
      <c r="G16" s="114"/>
    </row>
    <row r="17" spans="2:7" ht="14.1" customHeight="1">
      <c r="B17" s="57">
        <v>8</v>
      </c>
      <c r="C17" s="104">
        <v>21171.65</v>
      </c>
      <c r="D17" s="104">
        <v>24171.65</v>
      </c>
      <c r="G17" s="114"/>
    </row>
    <row r="18" spans="2:7" ht="14.1" customHeight="1">
      <c r="B18" s="57">
        <v>9</v>
      </c>
      <c r="C18" s="104">
        <v>21538.33</v>
      </c>
      <c r="D18" s="104">
        <v>24538.33</v>
      </c>
      <c r="G18" s="114"/>
    </row>
    <row r="19" spans="2:7" ht="14.1" customHeight="1">
      <c r="B19" s="57">
        <v>10</v>
      </c>
      <c r="C19" s="104">
        <v>21789.65</v>
      </c>
      <c r="D19" s="104">
        <v>24789.65</v>
      </c>
      <c r="G19" s="114"/>
    </row>
    <row r="20" spans="2:7" ht="14.1" customHeight="1">
      <c r="B20" s="57">
        <v>11</v>
      </c>
      <c r="C20" s="104">
        <v>22656.91</v>
      </c>
      <c r="D20" s="104">
        <v>25656.91</v>
      </c>
      <c r="G20" s="114"/>
    </row>
    <row r="21" spans="2:7" ht="14.1" customHeight="1">
      <c r="B21" s="57">
        <v>12</v>
      </c>
      <c r="C21" s="104">
        <v>23004.02</v>
      </c>
      <c r="D21" s="104">
        <v>26004.02</v>
      </c>
      <c r="G21" s="114"/>
    </row>
    <row r="22" spans="2:7" ht="14.1" customHeight="1">
      <c r="B22" s="57">
        <v>13</v>
      </c>
      <c r="C22" s="104">
        <v>23235.77</v>
      </c>
      <c r="D22" s="104">
        <v>26235.77</v>
      </c>
      <c r="G22" s="114"/>
    </row>
    <row r="23" spans="2:7" ht="14.1" customHeight="1">
      <c r="B23" s="57">
        <v>14</v>
      </c>
      <c r="C23" s="104">
        <v>23756.95</v>
      </c>
      <c r="D23" s="104">
        <v>26756.95</v>
      </c>
      <c r="G23" s="114"/>
    </row>
    <row r="24" spans="2:7" ht="14.1" customHeight="1">
      <c r="B24" s="57">
        <v>15</v>
      </c>
      <c r="C24" s="104">
        <v>24528.420000000002</v>
      </c>
      <c r="D24" s="104">
        <v>27528.420000000002</v>
      </c>
      <c r="G24" s="114"/>
    </row>
    <row r="25" spans="2:7" ht="14.1" customHeight="1">
      <c r="B25" s="57">
        <v>16</v>
      </c>
      <c r="C25" s="104">
        <v>25145.39</v>
      </c>
      <c r="D25" s="104">
        <v>28145.39</v>
      </c>
      <c r="G25" s="114"/>
    </row>
    <row r="26" spans="2:7" ht="14.1" customHeight="1">
      <c r="B26" s="57">
        <v>17</v>
      </c>
      <c r="C26" s="104">
        <v>27248.65</v>
      </c>
      <c r="D26" s="104">
        <v>30248.65</v>
      </c>
      <c r="G26" s="114"/>
    </row>
    <row r="27" spans="2:7" ht="14.1" customHeight="1">
      <c r="B27" s="57">
        <v>18</v>
      </c>
      <c r="C27" s="104">
        <v>27711.119999999999</v>
      </c>
      <c r="D27" s="104">
        <v>30711.119999999999</v>
      </c>
      <c r="G27" s="114"/>
    </row>
    <row r="28" spans="2:7" ht="14.1" customHeight="1">
      <c r="B28" s="57">
        <v>19</v>
      </c>
      <c r="C28" s="104">
        <v>27962.440000000002</v>
      </c>
      <c r="D28" s="104">
        <v>30962.440000000002</v>
      </c>
      <c r="G28" s="114"/>
    </row>
    <row r="29" spans="2:7" ht="14.1" customHeight="1">
      <c r="B29" s="57">
        <v>20</v>
      </c>
      <c r="C29" s="104">
        <v>28194.190000000002</v>
      </c>
      <c r="D29" s="104">
        <v>31194.190000000002</v>
      </c>
      <c r="G29" s="114"/>
    </row>
    <row r="30" spans="2:7" ht="14.1" customHeight="1">
      <c r="B30" s="58">
        <v>21</v>
      </c>
      <c r="C30" s="104">
        <v>29445</v>
      </c>
      <c r="D30" s="104">
        <v>32445</v>
      </c>
      <c r="G30" s="114"/>
    </row>
    <row r="31" spans="2:7" ht="14.1" customHeight="1">
      <c r="B31" s="57">
        <v>22</v>
      </c>
      <c r="C31" s="104">
        <v>30279</v>
      </c>
      <c r="D31" s="104">
        <v>33279</v>
      </c>
      <c r="G31" s="114"/>
    </row>
    <row r="32" spans="2:7" ht="14.1" customHeight="1">
      <c r="B32" s="57">
        <v>23</v>
      </c>
      <c r="C32" s="104">
        <v>31169</v>
      </c>
      <c r="D32" s="104">
        <v>34169</v>
      </c>
      <c r="G32" s="114"/>
    </row>
    <row r="33" spans="1:7" ht="14.1" customHeight="1">
      <c r="B33" s="57">
        <v>24</v>
      </c>
      <c r="C33" s="104">
        <v>32078</v>
      </c>
      <c r="D33" s="104">
        <v>35078</v>
      </c>
      <c r="G33" s="114"/>
    </row>
    <row r="34" spans="1:7" ht="14.1" customHeight="1">
      <c r="B34" s="57">
        <v>25</v>
      </c>
      <c r="C34" s="104">
        <v>34544</v>
      </c>
      <c r="D34" s="104">
        <v>37544</v>
      </c>
      <c r="G34" s="114"/>
    </row>
    <row r="35" spans="1:7" ht="14.1" customHeight="1">
      <c r="B35" s="57">
        <v>26</v>
      </c>
      <c r="C35" s="104">
        <v>36527</v>
      </c>
      <c r="D35" s="104">
        <v>39527</v>
      </c>
      <c r="G35" s="114"/>
    </row>
    <row r="36" spans="1:7" ht="14.1" customHeight="1">
      <c r="B36" s="57">
        <v>27</v>
      </c>
      <c r="C36" s="104">
        <v>36733</v>
      </c>
      <c r="D36" s="104">
        <v>39733</v>
      </c>
      <c r="G36" s="114"/>
    </row>
    <row r="37" spans="1:7" ht="14.1" customHeight="1">
      <c r="B37" s="57">
        <v>28</v>
      </c>
      <c r="C37" s="104">
        <v>36880</v>
      </c>
      <c r="D37" s="104">
        <v>39880</v>
      </c>
      <c r="G37" s="114"/>
    </row>
    <row r="38" spans="1:7" ht="14.1" customHeight="1">
      <c r="B38" s="57">
        <v>29</v>
      </c>
      <c r="C38" s="104">
        <v>37287</v>
      </c>
      <c r="D38" s="104">
        <v>40287</v>
      </c>
      <c r="G38" s="114"/>
    </row>
    <row r="39" spans="1:7" ht="14.1" customHeight="1">
      <c r="B39" s="57">
        <v>30</v>
      </c>
      <c r="C39" s="104">
        <v>37566</v>
      </c>
      <c r="D39" s="104">
        <v>40566</v>
      </c>
      <c r="G39" s="114"/>
    </row>
    <row r="40" spans="1:7" ht="14.1" customHeight="1">
      <c r="B40" s="57" t="s">
        <v>83</v>
      </c>
      <c r="C40" s="104">
        <v>37899</v>
      </c>
      <c r="D40" s="104">
        <v>40899</v>
      </c>
      <c r="G40" s="114"/>
    </row>
    <row r="41" spans="1:7" ht="14.1" customHeight="1">
      <c r="B41" s="57"/>
      <c r="C41" s="104"/>
      <c r="D41" s="104"/>
    </row>
    <row r="42" spans="1:7" ht="15.6">
      <c r="B42" s="27"/>
      <c r="C42" s="27"/>
    </row>
    <row r="43" spans="1:7" ht="15.6">
      <c r="A43" s="132" t="s">
        <v>191</v>
      </c>
      <c r="B43" s="132"/>
      <c r="C43" s="132"/>
      <c r="D43" s="132"/>
      <c r="E43" s="132"/>
    </row>
    <row r="44" spans="1:7" ht="15.6">
      <c r="B44" s="27"/>
      <c r="C44" s="27"/>
    </row>
    <row r="45" spans="1:7" ht="15.6">
      <c r="B45" s="9" t="s">
        <v>170</v>
      </c>
      <c r="C45" s="27"/>
    </row>
    <row r="46" spans="1:7" ht="15.6">
      <c r="B46" s="9" t="s">
        <v>9</v>
      </c>
    </row>
    <row r="47" spans="1:7" ht="15.6">
      <c r="B47" s="9" t="s">
        <v>9</v>
      </c>
    </row>
    <row r="48" spans="1:7" ht="15.6">
      <c r="B48" s="9" t="s">
        <v>9</v>
      </c>
    </row>
  </sheetData>
  <mergeCells count="5">
    <mergeCell ref="A2:E2"/>
    <mergeCell ref="C7:D7"/>
    <mergeCell ref="B3:D3"/>
    <mergeCell ref="B4:D4"/>
    <mergeCell ref="A43:E43"/>
  </mergeCells>
  <phoneticPr fontId="0" type="noConversion"/>
  <pageMargins left="1.4" right="0.25" top="0.65" bottom="0.25" header="0.5" footer="0.5"/>
  <pageSetup scale="9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3"/>
  <sheetViews>
    <sheetView topLeftCell="A7" workbookViewId="0">
      <selection activeCell="K31" sqref="K31"/>
    </sheetView>
  </sheetViews>
  <sheetFormatPr defaultRowHeight="13.2"/>
  <cols>
    <col min="5" max="5" width="9.109375" style="55"/>
    <col min="6" max="6" width="10.6640625" bestFit="1" customWidth="1"/>
    <col min="9" max="9" width="12.88671875" bestFit="1" customWidth="1"/>
    <col min="12" max="12" width="12.109375" style="74" customWidth="1"/>
  </cols>
  <sheetData>
    <row r="1" spans="1:12" ht="15.6">
      <c r="A1" s="126" t="s">
        <v>81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2" ht="15.6">
      <c r="A2" s="126" t="s">
        <v>235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2" ht="15.6">
      <c r="A3" s="126" t="s">
        <v>9</v>
      </c>
      <c r="B3" s="126"/>
      <c r="C3" s="126"/>
      <c r="D3" s="126"/>
      <c r="E3" s="126"/>
      <c r="F3" s="126"/>
      <c r="G3" s="126"/>
      <c r="H3" s="126"/>
      <c r="I3" s="126"/>
      <c r="J3" s="126"/>
    </row>
    <row r="4" spans="1:12" ht="15.6">
      <c r="B4" s="9"/>
      <c r="C4" s="9"/>
      <c r="D4" s="9"/>
      <c r="E4" s="60"/>
      <c r="F4" s="9"/>
      <c r="G4" s="9"/>
      <c r="H4" s="9"/>
      <c r="I4" s="9"/>
      <c r="J4" s="32"/>
    </row>
    <row r="5" spans="1:12" ht="15.6">
      <c r="B5" s="33"/>
      <c r="C5" s="34" t="s">
        <v>24</v>
      </c>
      <c r="D5" s="33"/>
      <c r="E5" s="105"/>
      <c r="F5" s="35" t="s">
        <v>25</v>
      </c>
      <c r="G5" s="33"/>
      <c r="H5" s="33"/>
      <c r="I5" s="34" t="s">
        <v>85</v>
      </c>
      <c r="J5" s="32"/>
    </row>
    <row r="6" spans="1:12" ht="15.6">
      <c r="B6" s="9"/>
      <c r="C6" s="12">
        <v>0</v>
      </c>
      <c r="D6" s="9"/>
      <c r="E6" s="60"/>
      <c r="F6" s="25">
        <v>11</v>
      </c>
      <c r="G6" s="9"/>
      <c r="H6" s="9"/>
      <c r="I6" s="92">
        <f>+F6*7*185</f>
        <v>14245</v>
      </c>
      <c r="L6"/>
    </row>
    <row r="7" spans="1:12" ht="15.6">
      <c r="B7" s="9"/>
      <c r="C7" s="12">
        <v>1</v>
      </c>
      <c r="D7" s="9"/>
      <c r="E7" s="60"/>
      <c r="F7" s="25">
        <v>11.1</v>
      </c>
      <c r="G7" s="9"/>
      <c r="H7" s="9"/>
      <c r="I7" s="92">
        <f t="shared" ref="I7:I37" si="0">+F7*7*185</f>
        <v>14374.5</v>
      </c>
      <c r="L7"/>
    </row>
    <row r="8" spans="1:12" ht="15.6">
      <c r="B8" s="9"/>
      <c r="C8" s="12">
        <v>2</v>
      </c>
      <c r="D8" s="9"/>
      <c r="E8" s="60"/>
      <c r="F8" s="25">
        <v>11.2</v>
      </c>
      <c r="G8" s="9"/>
      <c r="H8" s="9"/>
      <c r="I8" s="92">
        <f t="shared" si="0"/>
        <v>14503.999999999998</v>
      </c>
      <c r="L8"/>
    </row>
    <row r="9" spans="1:12" ht="15.6">
      <c r="B9" s="9"/>
      <c r="C9" s="12">
        <v>3</v>
      </c>
      <c r="D9" s="9"/>
      <c r="E9" s="60"/>
      <c r="F9" s="25">
        <v>11.3</v>
      </c>
      <c r="G9" s="9"/>
      <c r="H9" s="9"/>
      <c r="I9" s="92">
        <f t="shared" si="0"/>
        <v>14633.500000000002</v>
      </c>
      <c r="L9"/>
    </row>
    <row r="10" spans="1:12" ht="15.6">
      <c r="B10" s="9"/>
      <c r="C10" s="12">
        <v>4</v>
      </c>
      <c r="D10" s="9"/>
      <c r="E10" s="60"/>
      <c r="F10" s="25">
        <v>11.4</v>
      </c>
      <c r="G10" s="9"/>
      <c r="H10" s="9"/>
      <c r="I10" s="92">
        <f t="shared" si="0"/>
        <v>14763</v>
      </c>
      <c r="L10"/>
    </row>
    <row r="11" spans="1:12" ht="15.6">
      <c r="B11" s="9"/>
      <c r="C11" s="12">
        <v>5</v>
      </c>
      <c r="D11" s="9"/>
      <c r="E11" s="60"/>
      <c r="F11" s="25">
        <v>11.5</v>
      </c>
      <c r="G11" s="9"/>
      <c r="H11" s="9"/>
      <c r="I11" s="92">
        <f t="shared" si="0"/>
        <v>14892.5</v>
      </c>
      <c r="L11"/>
    </row>
    <row r="12" spans="1:12" ht="15.6">
      <c r="B12" s="9"/>
      <c r="C12" s="12">
        <v>6</v>
      </c>
      <c r="D12" s="9"/>
      <c r="E12" s="60"/>
      <c r="F12" s="25">
        <v>11.6</v>
      </c>
      <c r="G12" s="9"/>
      <c r="H12" s="9"/>
      <c r="I12" s="92">
        <f t="shared" si="0"/>
        <v>15022</v>
      </c>
      <c r="L12"/>
    </row>
    <row r="13" spans="1:12" ht="15.6">
      <c r="B13" s="9"/>
      <c r="C13" s="12">
        <v>7</v>
      </c>
      <c r="D13" s="9"/>
      <c r="E13" s="60"/>
      <c r="F13" s="25">
        <v>11.7</v>
      </c>
      <c r="G13" s="9"/>
      <c r="H13" s="9"/>
      <c r="I13" s="92">
        <f t="shared" si="0"/>
        <v>15151.499999999998</v>
      </c>
      <c r="L13"/>
    </row>
    <row r="14" spans="1:12" ht="15.6">
      <c r="B14" s="9"/>
      <c r="C14" s="12">
        <v>8</v>
      </c>
      <c r="D14" s="9"/>
      <c r="E14" s="60"/>
      <c r="F14" s="25">
        <v>11.8</v>
      </c>
      <c r="G14" s="9"/>
      <c r="H14" s="9"/>
      <c r="I14" s="92">
        <f t="shared" si="0"/>
        <v>15281.000000000002</v>
      </c>
      <c r="L14"/>
    </row>
    <row r="15" spans="1:12" ht="15.6">
      <c r="B15" s="9"/>
      <c r="C15" s="12">
        <v>9</v>
      </c>
      <c r="D15" s="9"/>
      <c r="E15" s="60"/>
      <c r="F15" s="25">
        <v>11.9</v>
      </c>
      <c r="G15" s="9"/>
      <c r="H15" s="9"/>
      <c r="I15" s="92">
        <f t="shared" si="0"/>
        <v>15410.5</v>
      </c>
      <c r="L15"/>
    </row>
    <row r="16" spans="1:12" ht="15.6">
      <c r="B16" s="9"/>
      <c r="C16" s="12">
        <v>10</v>
      </c>
      <c r="D16" s="9"/>
      <c r="E16" s="60"/>
      <c r="F16" s="25">
        <v>12</v>
      </c>
      <c r="G16" s="9"/>
      <c r="H16" s="9"/>
      <c r="I16" s="92">
        <f t="shared" si="0"/>
        <v>15540</v>
      </c>
      <c r="L16"/>
    </row>
    <row r="17" spans="2:12" ht="15.6">
      <c r="B17" s="9"/>
      <c r="C17" s="12">
        <v>11</v>
      </c>
      <c r="D17" s="9"/>
      <c r="E17" s="60"/>
      <c r="F17" s="25">
        <v>12.1128</v>
      </c>
      <c r="G17" s="9"/>
      <c r="H17" s="9"/>
      <c r="I17" s="92">
        <f t="shared" si="0"/>
        <v>15686.076000000001</v>
      </c>
      <c r="L17"/>
    </row>
    <row r="18" spans="2:12" ht="15.6">
      <c r="B18" s="9"/>
      <c r="C18" s="12">
        <v>12</v>
      </c>
      <c r="D18" s="9"/>
      <c r="E18" s="60"/>
      <c r="F18" s="25">
        <v>12.277599999999998</v>
      </c>
      <c r="G18" s="9"/>
      <c r="H18" s="9"/>
      <c r="I18" s="92">
        <f t="shared" si="0"/>
        <v>15899.491999999998</v>
      </c>
      <c r="L18"/>
    </row>
    <row r="19" spans="2:12" ht="15.6">
      <c r="B19" s="9"/>
      <c r="C19" s="12">
        <v>13</v>
      </c>
      <c r="D19" s="9"/>
      <c r="E19" s="60"/>
      <c r="F19" s="25">
        <v>12.421799999999999</v>
      </c>
      <c r="G19" s="9"/>
      <c r="H19" s="9"/>
      <c r="I19" s="92">
        <f t="shared" si="0"/>
        <v>16086.230999999998</v>
      </c>
      <c r="L19"/>
    </row>
    <row r="20" spans="2:12" ht="15.6">
      <c r="B20" s="9"/>
      <c r="C20" s="12">
        <v>14</v>
      </c>
      <c r="D20" s="9"/>
      <c r="E20" s="60"/>
      <c r="F20" s="25">
        <v>12.741099999999999</v>
      </c>
      <c r="G20" s="9"/>
      <c r="H20" s="9"/>
      <c r="I20" s="92">
        <f t="shared" si="0"/>
        <v>16499.7245</v>
      </c>
      <c r="L20"/>
    </row>
    <row r="21" spans="2:12" ht="15.6">
      <c r="B21" s="9"/>
      <c r="C21" s="12">
        <v>15</v>
      </c>
      <c r="D21" s="9"/>
      <c r="E21" s="60"/>
      <c r="F21" s="25">
        <v>12.926500000000001</v>
      </c>
      <c r="G21" s="9"/>
      <c r="H21" s="9"/>
      <c r="I21" s="92">
        <f t="shared" si="0"/>
        <v>16739.817500000001</v>
      </c>
      <c r="L21"/>
    </row>
    <row r="22" spans="2:12" ht="15.6">
      <c r="B22" s="9"/>
      <c r="C22" s="12">
        <v>16</v>
      </c>
      <c r="D22" s="9"/>
      <c r="E22" s="60"/>
      <c r="F22" s="25">
        <v>13.1325</v>
      </c>
      <c r="G22" s="9"/>
      <c r="H22" s="9"/>
      <c r="I22" s="92">
        <f t="shared" si="0"/>
        <v>17006.587500000001</v>
      </c>
      <c r="L22"/>
    </row>
    <row r="23" spans="2:12" ht="15.6">
      <c r="B23" s="9"/>
      <c r="C23" s="12">
        <v>17</v>
      </c>
      <c r="D23" s="9"/>
      <c r="E23" s="60"/>
      <c r="F23" s="25">
        <v>13.3797</v>
      </c>
      <c r="G23" s="9"/>
      <c r="H23" s="9"/>
      <c r="I23" s="92">
        <f t="shared" si="0"/>
        <v>17326.711500000001</v>
      </c>
      <c r="L23"/>
    </row>
    <row r="24" spans="2:12" ht="15.6">
      <c r="B24" s="9"/>
      <c r="C24" s="12">
        <v>18</v>
      </c>
      <c r="D24" s="9"/>
      <c r="E24" s="60"/>
      <c r="F24" s="25">
        <v>13.575399999999998</v>
      </c>
      <c r="G24" s="9"/>
      <c r="H24" s="9"/>
      <c r="I24" s="92">
        <f t="shared" si="0"/>
        <v>17580.142999999996</v>
      </c>
      <c r="L24"/>
    </row>
    <row r="25" spans="2:12" ht="15.6">
      <c r="B25" s="9"/>
      <c r="C25" s="12">
        <v>19</v>
      </c>
      <c r="D25" s="9"/>
      <c r="E25" s="60"/>
      <c r="F25" s="25">
        <v>13.6578</v>
      </c>
      <c r="G25" s="9"/>
      <c r="H25" s="9"/>
      <c r="I25" s="92">
        <f t="shared" si="0"/>
        <v>17686.851000000002</v>
      </c>
      <c r="L25"/>
    </row>
    <row r="26" spans="2:12" ht="15.6">
      <c r="B26" s="9"/>
      <c r="C26" s="12">
        <v>20</v>
      </c>
      <c r="D26" s="9"/>
      <c r="E26" s="60"/>
      <c r="F26" s="25">
        <v>13.7402</v>
      </c>
      <c r="G26" s="9"/>
      <c r="H26" s="9"/>
      <c r="I26" s="92">
        <f t="shared" si="0"/>
        <v>17793.559000000001</v>
      </c>
      <c r="L26"/>
    </row>
    <row r="27" spans="2:12" ht="15.6">
      <c r="B27" s="9"/>
      <c r="C27" s="12">
        <v>21</v>
      </c>
      <c r="D27" s="9"/>
      <c r="E27" s="60"/>
      <c r="F27" s="25">
        <v>14.317</v>
      </c>
      <c r="G27" s="9"/>
      <c r="H27" s="9"/>
      <c r="I27" s="92">
        <f t="shared" si="0"/>
        <v>18540.514999999999</v>
      </c>
      <c r="L27"/>
    </row>
    <row r="28" spans="2:12" ht="15.6">
      <c r="B28" s="9"/>
      <c r="C28" s="12">
        <v>22</v>
      </c>
      <c r="D28" s="9"/>
      <c r="E28" s="60"/>
      <c r="F28" s="25">
        <v>14.625999999999999</v>
      </c>
      <c r="G28" s="9"/>
      <c r="H28" s="9"/>
      <c r="I28" s="92">
        <f t="shared" si="0"/>
        <v>18940.669999999998</v>
      </c>
      <c r="L28"/>
    </row>
    <row r="29" spans="2:12" ht="15.6">
      <c r="B29" s="15"/>
      <c r="C29" s="15">
        <v>23</v>
      </c>
      <c r="D29" s="15"/>
      <c r="E29" s="106"/>
      <c r="F29" s="25">
        <v>14.852600000000002</v>
      </c>
      <c r="G29" s="9"/>
      <c r="H29" s="9"/>
      <c r="I29" s="92">
        <f t="shared" si="0"/>
        <v>19234.117000000006</v>
      </c>
      <c r="L29"/>
    </row>
    <row r="30" spans="2:12" ht="15.6">
      <c r="B30" s="9"/>
      <c r="C30" s="15">
        <v>24</v>
      </c>
      <c r="D30" s="9"/>
      <c r="E30" s="60"/>
      <c r="F30" s="25">
        <v>15.244000000000002</v>
      </c>
      <c r="G30" s="9"/>
      <c r="H30" s="9"/>
      <c r="I30" s="92">
        <f t="shared" si="0"/>
        <v>19740.980000000003</v>
      </c>
      <c r="L30"/>
    </row>
    <row r="31" spans="2:12" ht="15.6">
      <c r="B31" s="9"/>
      <c r="C31" s="15">
        <v>25</v>
      </c>
      <c r="D31" s="9"/>
      <c r="E31" s="60"/>
      <c r="F31" s="25">
        <v>15.4191</v>
      </c>
      <c r="G31" s="9"/>
      <c r="H31" s="9"/>
      <c r="I31" s="92">
        <f t="shared" si="0"/>
        <v>19967.734499999999</v>
      </c>
      <c r="L31"/>
    </row>
    <row r="32" spans="2:12" ht="15.6">
      <c r="B32" s="9"/>
      <c r="C32" s="15">
        <v>26</v>
      </c>
      <c r="D32" s="9"/>
      <c r="E32" s="60"/>
      <c r="F32" s="25">
        <v>15.594200000000001</v>
      </c>
      <c r="G32" s="9"/>
      <c r="H32" s="9"/>
      <c r="I32" s="92">
        <f t="shared" si="0"/>
        <v>20194.489000000001</v>
      </c>
      <c r="L32"/>
    </row>
    <row r="33" spans="2:12" ht="15.6">
      <c r="B33" s="9"/>
      <c r="C33" s="15">
        <v>27</v>
      </c>
      <c r="D33" s="9"/>
      <c r="E33" s="60"/>
      <c r="F33" s="25">
        <v>15.759</v>
      </c>
      <c r="G33" s="9"/>
      <c r="H33" s="9"/>
      <c r="I33" s="92">
        <f t="shared" si="0"/>
        <v>20407.904999999999</v>
      </c>
      <c r="L33"/>
    </row>
    <row r="34" spans="2:12" ht="15.6">
      <c r="B34" s="9"/>
      <c r="C34" s="15">
        <v>28</v>
      </c>
      <c r="D34" s="9"/>
      <c r="E34" s="60"/>
      <c r="F34" s="25">
        <v>15.913499999999999</v>
      </c>
      <c r="G34" s="9"/>
      <c r="H34" s="9"/>
      <c r="I34" s="92">
        <f t="shared" si="0"/>
        <v>20607.982499999998</v>
      </c>
      <c r="L34"/>
    </row>
    <row r="35" spans="2:12" ht="15.6">
      <c r="B35" s="9"/>
      <c r="C35" s="15">
        <v>29</v>
      </c>
      <c r="D35" s="9"/>
      <c r="E35" s="60"/>
      <c r="F35" s="25">
        <v>16.078299999999999</v>
      </c>
      <c r="G35" s="9"/>
      <c r="H35" s="9"/>
      <c r="I35" s="92">
        <f t="shared" si="0"/>
        <v>20821.398499999999</v>
      </c>
      <c r="L35"/>
    </row>
    <row r="36" spans="2:12" ht="15.6">
      <c r="B36" s="9"/>
      <c r="C36" s="15">
        <v>30</v>
      </c>
      <c r="D36" s="9"/>
      <c r="E36" s="60"/>
      <c r="F36" s="25">
        <v>16.253399999999999</v>
      </c>
      <c r="G36" s="9"/>
      <c r="H36" s="9"/>
      <c r="I36" s="92">
        <f t="shared" si="0"/>
        <v>21048.152999999998</v>
      </c>
      <c r="L36"/>
    </row>
    <row r="37" spans="2:12" ht="15.6">
      <c r="B37" s="9"/>
      <c r="C37" s="12" t="s">
        <v>83</v>
      </c>
      <c r="D37" s="9"/>
      <c r="E37" s="60"/>
      <c r="F37" s="25">
        <v>16.4285</v>
      </c>
      <c r="G37" s="9"/>
      <c r="H37" s="9"/>
      <c r="I37" s="92">
        <f t="shared" si="0"/>
        <v>21274.907500000001</v>
      </c>
      <c r="L37"/>
    </row>
    <row r="38" spans="2:12" ht="15.6">
      <c r="B38" s="9"/>
      <c r="C38" s="21"/>
      <c r="D38" s="21"/>
      <c r="E38" s="107"/>
      <c r="F38" s="21"/>
      <c r="G38" s="21"/>
      <c r="H38" s="21"/>
      <c r="I38" s="21"/>
      <c r="L38"/>
    </row>
    <row r="39" spans="2:12">
      <c r="C39" s="4"/>
      <c r="D39" s="4"/>
      <c r="E39" s="108"/>
      <c r="F39" s="4" t="s">
        <v>79</v>
      </c>
      <c r="G39" s="4"/>
      <c r="H39" s="4"/>
      <c r="I39" s="4"/>
      <c r="L39"/>
    </row>
    <row r="40" spans="2:12" ht="15.6">
      <c r="B40" s="9"/>
      <c r="C40" s="21"/>
      <c r="D40" s="21"/>
      <c r="E40" s="107"/>
      <c r="F40" s="21"/>
      <c r="G40" s="21"/>
      <c r="H40" s="21"/>
      <c r="I40" s="21"/>
      <c r="L40"/>
    </row>
    <row r="41" spans="2:12" ht="15.6">
      <c r="B41" s="9"/>
      <c r="C41" s="27"/>
      <c r="D41" s="27"/>
      <c r="E41" s="106"/>
      <c r="F41" s="27"/>
      <c r="G41" s="27"/>
      <c r="H41" s="27"/>
      <c r="I41" s="27"/>
      <c r="L41"/>
    </row>
    <row r="42" spans="2:12" ht="15.6">
      <c r="B42" s="9"/>
      <c r="C42" s="27"/>
      <c r="D42" s="27"/>
      <c r="E42" s="106"/>
      <c r="F42" s="27"/>
      <c r="G42" s="27"/>
      <c r="H42" s="27"/>
      <c r="I42" s="27"/>
      <c r="L42"/>
    </row>
    <row r="43" spans="2:12" ht="15.6">
      <c r="B43" s="9"/>
      <c r="C43" s="27"/>
      <c r="D43" s="27"/>
      <c r="E43" s="106"/>
      <c r="F43" s="27"/>
      <c r="G43" s="27"/>
      <c r="H43" s="27"/>
      <c r="I43" s="27"/>
      <c r="L43"/>
    </row>
    <row r="44" spans="2:12" ht="15.6">
      <c r="B44" s="9"/>
      <c r="C44" s="21"/>
      <c r="D44" s="21"/>
      <c r="E44" s="107"/>
      <c r="F44" s="21"/>
      <c r="G44" s="21"/>
      <c r="H44" s="21"/>
      <c r="I44" s="21"/>
      <c r="L44"/>
    </row>
    <row r="45" spans="2:12" ht="15.6">
      <c r="B45" s="9"/>
      <c r="L45"/>
    </row>
    <row r="46" spans="2:12">
      <c r="B46" s="32"/>
      <c r="C46" s="32"/>
      <c r="D46" s="32"/>
      <c r="E46" s="111"/>
      <c r="F46" s="32"/>
      <c r="G46" s="32"/>
      <c r="H46" s="32"/>
      <c r="I46" s="32"/>
      <c r="J46" s="38"/>
      <c r="K46" s="21"/>
      <c r="L46"/>
    </row>
    <row r="47" spans="2:12">
      <c r="B47" s="21"/>
      <c r="J47" s="21"/>
      <c r="K47" s="21"/>
    </row>
    <row r="48" spans="2:12">
      <c r="B48" s="4"/>
      <c r="J48" s="4"/>
      <c r="K48" s="21"/>
    </row>
    <row r="49" spans="2:11">
      <c r="B49" s="21"/>
      <c r="J49" s="21"/>
      <c r="K49" s="21"/>
    </row>
    <row r="50" spans="2:11" ht="15.6">
      <c r="B50" s="16" t="s">
        <v>9</v>
      </c>
      <c r="J50" s="27"/>
      <c r="K50" s="27"/>
    </row>
    <row r="51" spans="2:11" ht="15.6">
      <c r="B51" s="16" t="s">
        <v>9</v>
      </c>
      <c r="J51" s="27"/>
      <c r="K51" s="27"/>
    </row>
    <row r="52" spans="2:11" ht="15.6">
      <c r="B52" s="16" t="s">
        <v>9</v>
      </c>
      <c r="J52" s="27"/>
      <c r="K52" s="27"/>
    </row>
    <row r="53" spans="2:11" ht="13.8">
      <c r="B53" s="16" t="s">
        <v>9</v>
      </c>
      <c r="J53" s="21"/>
      <c r="K53" s="21"/>
    </row>
  </sheetData>
  <mergeCells count="3">
    <mergeCell ref="A3:J3"/>
    <mergeCell ref="A1:J1"/>
    <mergeCell ref="A2:J2"/>
  </mergeCells>
  <phoneticPr fontId="0" type="noConversion"/>
  <pageMargins left="0.5" right="0.5" top="0.75" bottom="0" header="0.5" footer="0.5"/>
  <pageSetup scale="95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K45"/>
  <sheetViews>
    <sheetView topLeftCell="A4" workbookViewId="0">
      <selection activeCell="K7" sqref="K7"/>
    </sheetView>
  </sheetViews>
  <sheetFormatPr defaultRowHeight="13.2"/>
  <cols>
    <col min="9" max="9" width="11.33203125" customWidth="1"/>
    <col min="12" max="12" width="10.33203125" bestFit="1" customWidth="1"/>
  </cols>
  <sheetData>
    <row r="2" spans="1:11" ht="15.6">
      <c r="A2" s="126" t="s">
        <v>81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ht="15.6">
      <c r="A3" s="126" t="s">
        <v>236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ht="15.75" customHeight="1">
      <c r="A4" s="133" t="s">
        <v>9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</row>
    <row r="5" spans="1:11" ht="15.6">
      <c r="B5" s="9"/>
      <c r="C5" s="30"/>
      <c r="D5" s="30"/>
      <c r="F5" s="31" t="s">
        <v>9</v>
      </c>
      <c r="G5" s="9"/>
      <c r="H5" s="9"/>
      <c r="I5" s="9"/>
      <c r="J5" s="32"/>
    </row>
    <row r="6" spans="1:11" ht="15.6">
      <c r="B6" s="33"/>
      <c r="C6" s="34" t="s">
        <v>24</v>
      </c>
      <c r="D6" s="33"/>
      <c r="E6" s="33"/>
      <c r="F6" s="35" t="s">
        <v>25</v>
      </c>
      <c r="G6" s="33"/>
      <c r="H6" s="33"/>
      <c r="I6" s="34" t="s">
        <v>85</v>
      </c>
      <c r="J6" s="32"/>
    </row>
    <row r="7" spans="1:11" ht="15.6">
      <c r="B7" s="9"/>
      <c r="C7" s="12">
        <v>0</v>
      </c>
      <c r="D7" s="9"/>
      <c r="E7" s="9"/>
      <c r="F7" s="25">
        <v>10.403</v>
      </c>
      <c r="G7" s="9"/>
      <c r="H7" s="9"/>
      <c r="I7" s="103">
        <f>+F7*8*250</f>
        <v>20806</v>
      </c>
    </row>
    <row r="8" spans="1:11" ht="15.6">
      <c r="B8" s="9"/>
      <c r="C8" s="12">
        <v>1</v>
      </c>
      <c r="D8" s="9"/>
      <c r="E8" s="9"/>
      <c r="F8" s="25">
        <v>10.506</v>
      </c>
      <c r="G8" s="9"/>
      <c r="H8" s="9"/>
      <c r="I8" s="103">
        <f t="shared" ref="I8:I38" si="0">+F8*8*250</f>
        <v>21012</v>
      </c>
    </row>
    <row r="9" spans="1:11" ht="15.6">
      <c r="B9" s="9"/>
      <c r="C9" s="12">
        <v>2</v>
      </c>
      <c r="D9" s="9"/>
      <c r="E9" s="9"/>
      <c r="F9" s="25">
        <v>10.609000000000002</v>
      </c>
      <c r="G9" s="9"/>
      <c r="H9" s="9"/>
      <c r="I9" s="103">
        <f t="shared" si="0"/>
        <v>21218.000000000004</v>
      </c>
    </row>
    <row r="10" spans="1:11" ht="15.6">
      <c r="B10" s="9"/>
      <c r="C10" s="12">
        <v>3</v>
      </c>
      <c r="D10" s="9"/>
      <c r="E10" s="9"/>
      <c r="F10" s="25">
        <v>10.712000000000002</v>
      </c>
      <c r="G10" s="9"/>
      <c r="H10" s="9"/>
      <c r="I10" s="103">
        <f t="shared" si="0"/>
        <v>21424.000000000004</v>
      </c>
    </row>
    <row r="11" spans="1:11" ht="15.6">
      <c r="B11" s="9"/>
      <c r="C11" s="12">
        <v>4</v>
      </c>
      <c r="D11" s="9"/>
      <c r="E11" s="9"/>
      <c r="F11" s="25">
        <v>10.815</v>
      </c>
      <c r="G11" s="9"/>
      <c r="H11" s="9"/>
      <c r="I11" s="103">
        <f t="shared" si="0"/>
        <v>21630</v>
      </c>
    </row>
    <row r="12" spans="1:11" ht="15.6">
      <c r="B12" s="9"/>
      <c r="C12" s="12">
        <v>5</v>
      </c>
      <c r="D12" s="9"/>
      <c r="E12" s="9"/>
      <c r="F12" s="25">
        <v>10.9283</v>
      </c>
      <c r="G12" s="9"/>
      <c r="H12" s="9"/>
      <c r="I12" s="103">
        <f t="shared" si="0"/>
        <v>21856.6</v>
      </c>
    </row>
    <row r="13" spans="1:11" ht="15.6">
      <c r="B13" s="9"/>
      <c r="C13" s="12">
        <v>6</v>
      </c>
      <c r="D13" s="9"/>
      <c r="E13" s="9"/>
      <c r="F13" s="25">
        <v>11.031300000000002</v>
      </c>
      <c r="G13" s="9"/>
      <c r="H13" s="9"/>
      <c r="I13" s="103">
        <f t="shared" si="0"/>
        <v>22062.600000000002</v>
      </c>
    </row>
    <row r="14" spans="1:11" ht="15.6">
      <c r="B14" s="9"/>
      <c r="C14" s="12">
        <v>7</v>
      </c>
      <c r="D14" s="9"/>
      <c r="E14" s="9"/>
      <c r="F14" s="25">
        <v>11.134300000000001</v>
      </c>
      <c r="G14" s="9"/>
      <c r="H14" s="9"/>
      <c r="I14" s="103">
        <f t="shared" si="0"/>
        <v>22268.600000000002</v>
      </c>
    </row>
    <row r="15" spans="1:11" ht="15.6">
      <c r="B15" s="9"/>
      <c r="C15" s="12">
        <v>8</v>
      </c>
      <c r="D15" s="9"/>
      <c r="E15" s="9"/>
      <c r="F15" s="25">
        <v>11.237300000000001</v>
      </c>
      <c r="G15" s="9"/>
      <c r="H15" s="9"/>
      <c r="I15" s="103">
        <f t="shared" si="0"/>
        <v>22474.600000000002</v>
      </c>
    </row>
    <row r="16" spans="1:11" ht="15.6">
      <c r="B16" s="9"/>
      <c r="C16" s="12">
        <v>9</v>
      </c>
      <c r="D16" s="9"/>
      <c r="E16" s="9"/>
      <c r="F16" s="25">
        <v>11.340300000000001</v>
      </c>
      <c r="G16" s="9"/>
      <c r="H16" s="9"/>
      <c r="I16" s="103">
        <f t="shared" si="0"/>
        <v>22680.600000000002</v>
      </c>
    </row>
    <row r="17" spans="2:9" ht="15.6">
      <c r="B17" s="9"/>
      <c r="C17" s="12">
        <v>10</v>
      </c>
      <c r="D17" s="9"/>
      <c r="E17" s="9"/>
      <c r="F17" s="25">
        <v>11.443299999999999</v>
      </c>
      <c r="G17" s="9"/>
      <c r="H17" s="9"/>
      <c r="I17" s="103">
        <f t="shared" si="0"/>
        <v>22886.6</v>
      </c>
    </row>
    <row r="18" spans="2:9" ht="15.6">
      <c r="B18" s="9"/>
      <c r="C18" s="12">
        <v>11</v>
      </c>
      <c r="D18" s="9"/>
      <c r="E18" s="9"/>
      <c r="F18" s="25">
        <v>11.556600000000001</v>
      </c>
      <c r="G18" s="9"/>
      <c r="H18" s="9"/>
      <c r="I18" s="103">
        <f t="shared" si="0"/>
        <v>23113.200000000004</v>
      </c>
    </row>
    <row r="19" spans="2:9" ht="15.6">
      <c r="B19" s="9"/>
      <c r="C19" s="12">
        <v>12</v>
      </c>
      <c r="D19" s="9"/>
      <c r="E19" s="9"/>
      <c r="F19" s="25">
        <v>11.700799999999999</v>
      </c>
      <c r="G19" s="9"/>
      <c r="H19" s="9"/>
      <c r="I19" s="103">
        <f t="shared" si="0"/>
        <v>23401.599999999999</v>
      </c>
    </row>
    <row r="20" spans="2:9" ht="15.6">
      <c r="B20" s="9"/>
      <c r="C20" s="12">
        <v>13</v>
      </c>
      <c r="D20" s="9"/>
      <c r="E20" s="9"/>
      <c r="F20" s="25">
        <v>11.865600000000001</v>
      </c>
      <c r="G20" s="9"/>
      <c r="H20" s="9"/>
      <c r="I20" s="103">
        <f t="shared" si="0"/>
        <v>23731.200000000001</v>
      </c>
    </row>
    <row r="21" spans="2:9" ht="15.6">
      <c r="B21" s="9"/>
      <c r="C21" s="12">
        <v>14</v>
      </c>
      <c r="D21" s="9"/>
      <c r="E21" s="9"/>
      <c r="F21" s="25">
        <v>12.164300000000001</v>
      </c>
      <c r="G21" s="9"/>
      <c r="H21" s="9"/>
      <c r="I21" s="103">
        <f t="shared" si="0"/>
        <v>24328.600000000002</v>
      </c>
    </row>
    <row r="22" spans="2:9" ht="15.6">
      <c r="B22" s="9"/>
      <c r="C22" s="12">
        <v>15</v>
      </c>
      <c r="D22" s="9"/>
      <c r="E22" s="9"/>
      <c r="F22" s="25">
        <v>12.3909</v>
      </c>
      <c r="G22" s="9"/>
      <c r="H22" s="9"/>
      <c r="I22" s="103">
        <f t="shared" si="0"/>
        <v>24781.8</v>
      </c>
    </row>
    <row r="23" spans="2:9" ht="15.6">
      <c r="B23" s="9"/>
      <c r="C23" s="12">
        <v>16</v>
      </c>
      <c r="D23" s="9"/>
      <c r="E23" s="9"/>
      <c r="F23" s="25">
        <v>12.576300000000002</v>
      </c>
      <c r="G23" s="9"/>
      <c r="H23" s="9"/>
      <c r="I23" s="103">
        <f t="shared" si="0"/>
        <v>25152.600000000002</v>
      </c>
    </row>
    <row r="24" spans="2:9" ht="15.6">
      <c r="B24" s="9"/>
      <c r="C24" s="12">
        <v>17</v>
      </c>
      <c r="D24" s="9"/>
      <c r="E24" s="9"/>
      <c r="F24" s="25">
        <v>12.802899999999999</v>
      </c>
      <c r="G24" s="9"/>
      <c r="H24" s="9"/>
      <c r="I24" s="103">
        <f t="shared" si="0"/>
        <v>25605.8</v>
      </c>
    </row>
    <row r="25" spans="2:9" ht="15.6">
      <c r="B25" s="9"/>
      <c r="C25" s="12">
        <v>18</v>
      </c>
      <c r="D25" s="9"/>
      <c r="E25" s="9"/>
      <c r="F25" s="25">
        <v>13.008900000000001</v>
      </c>
      <c r="G25" s="9"/>
      <c r="H25" s="9"/>
      <c r="I25" s="103">
        <f t="shared" si="0"/>
        <v>26017.800000000003</v>
      </c>
    </row>
    <row r="26" spans="2:9" ht="15.6">
      <c r="B26" s="9"/>
      <c r="C26" s="12">
        <v>19</v>
      </c>
      <c r="D26" s="9"/>
      <c r="E26" s="9"/>
      <c r="F26" s="25">
        <v>13.0913</v>
      </c>
      <c r="G26" s="9"/>
      <c r="H26" s="9"/>
      <c r="I26" s="103">
        <f t="shared" si="0"/>
        <v>26182.600000000002</v>
      </c>
    </row>
    <row r="27" spans="2:9" ht="15.6">
      <c r="B27" s="9"/>
      <c r="C27" s="12">
        <v>20</v>
      </c>
      <c r="D27" s="9"/>
      <c r="E27" s="9"/>
      <c r="F27" s="25">
        <v>13.1737</v>
      </c>
      <c r="G27" s="9"/>
      <c r="H27" s="9"/>
      <c r="I27" s="103">
        <f t="shared" si="0"/>
        <v>26347.4</v>
      </c>
    </row>
    <row r="28" spans="2:9" ht="15.6">
      <c r="B28" s="9"/>
      <c r="C28" s="12">
        <v>21</v>
      </c>
      <c r="D28" s="9"/>
      <c r="E28" s="9"/>
      <c r="F28" s="25">
        <v>13.750500000000001</v>
      </c>
      <c r="G28" s="9"/>
      <c r="H28" s="9"/>
      <c r="I28" s="103">
        <f t="shared" si="0"/>
        <v>27501</v>
      </c>
    </row>
    <row r="29" spans="2:9" ht="15.6">
      <c r="B29" s="9"/>
      <c r="C29" s="12">
        <v>22</v>
      </c>
      <c r="D29" s="9"/>
      <c r="E29" s="9"/>
      <c r="F29" s="25">
        <v>14.0595</v>
      </c>
      <c r="G29" s="9"/>
      <c r="H29" s="9"/>
      <c r="I29" s="103">
        <f t="shared" si="0"/>
        <v>28119</v>
      </c>
    </row>
    <row r="30" spans="2:9" ht="15.6">
      <c r="B30" s="15"/>
      <c r="C30" s="15">
        <v>23</v>
      </c>
      <c r="D30" s="15"/>
      <c r="E30" s="27"/>
      <c r="F30" s="25">
        <v>14.286099999999999</v>
      </c>
      <c r="G30" s="9"/>
      <c r="H30" s="9"/>
      <c r="I30" s="103">
        <f t="shared" si="0"/>
        <v>28572.199999999997</v>
      </c>
    </row>
    <row r="31" spans="2:9" ht="15.6">
      <c r="B31" s="9"/>
      <c r="C31" s="15">
        <v>24</v>
      </c>
      <c r="D31" s="9"/>
      <c r="E31" s="9"/>
      <c r="F31" s="25">
        <v>14.687799999999999</v>
      </c>
      <c r="G31" s="9"/>
      <c r="H31" s="9"/>
      <c r="I31" s="103">
        <f t="shared" si="0"/>
        <v>29375.599999999999</v>
      </c>
    </row>
    <row r="32" spans="2:9" ht="15.6">
      <c r="B32" s="9"/>
      <c r="C32" s="15">
        <f>+C31+1</f>
        <v>25</v>
      </c>
      <c r="D32" s="9"/>
      <c r="E32" s="9"/>
      <c r="F32" s="25">
        <v>14.790799999999999</v>
      </c>
      <c r="G32" s="9"/>
      <c r="H32" s="9"/>
      <c r="I32" s="103">
        <f t="shared" si="0"/>
        <v>29581.599999999999</v>
      </c>
    </row>
    <row r="33" spans="1:10" ht="15.6">
      <c r="B33" s="9"/>
      <c r="C33" s="15">
        <f t="shared" ref="C33:C37" si="1">+C32+1</f>
        <v>26</v>
      </c>
      <c r="D33" s="9"/>
      <c r="E33" s="9"/>
      <c r="F33" s="25">
        <v>14.904100000000001</v>
      </c>
      <c r="G33" s="9"/>
      <c r="H33" s="9"/>
      <c r="I33" s="103">
        <f t="shared" si="0"/>
        <v>29808.200000000004</v>
      </c>
    </row>
    <row r="34" spans="1:10" ht="15.6">
      <c r="B34" s="9"/>
      <c r="C34" s="15">
        <f t="shared" si="1"/>
        <v>27</v>
      </c>
      <c r="D34" s="9"/>
      <c r="E34" s="9"/>
      <c r="F34" s="25">
        <v>15.0174</v>
      </c>
      <c r="G34" s="9"/>
      <c r="H34" s="9"/>
      <c r="I34" s="103">
        <f t="shared" si="0"/>
        <v>30034.799999999999</v>
      </c>
    </row>
    <row r="35" spans="1:10" ht="15.6">
      <c r="B35" s="9"/>
      <c r="C35" s="15">
        <f t="shared" si="1"/>
        <v>28</v>
      </c>
      <c r="D35" s="9"/>
      <c r="E35" s="9"/>
      <c r="F35" s="25">
        <v>15.1204</v>
      </c>
      <c r="G35" s="9"/>
      <c r="H35" s="9"/>
      <c r="I35" s="103">
        <f t="shared" si="0"/>
        <v>30240.799999999999</v>
      </c>
    </row>
    <row r="36" spans="1:10" ht="15.6">
      <c r="B36" s="9"/>
      <c r="C36" s="15">
        <f t="shared" si="1"/>
        <v>29</v>
      </c>
      <c r="D36" s="9"/>
      <c r="E36" s="9"/>
      <c r="F36" s="25">
        <v>15.2234</v>
      </c>
      <c r="G36" s="9"/>
      <c r="H36" s="9"/>
      <c r="I36" s="103">
        <f t="shared" si="0"/>
        <v>30446.799999999999</v>
      </c>
    </row>
    <row r="37" spans="1:10" ht="15.6">
      <c r="B37" s="9"/>
      <c r="C37" s="15">
        <f t="shared" si="1"/>
        <v>30</v>
      </c>
      <c r="D37" s="9"/>
      <c r="E37" s="9"/>
      <c r="F37" s="25">
        <v>15.326400000000001</v>
      </c>
      <c r="G37" s="9"/>
      <c r="H37" s="9"/>
      <c r="I37" s="103">
        <f t="shared" si="0"/>
        <v>30652.800000000003</v>
      </c>
    </row>
    <row r="38" spans="1:10" ht="15.6">
      <c r="B38" s="9"/>
      <c r="C38" s="12" t="s">
        <v>83</v>
      </c>
      <c r="D38" s="9"/>
      <c r="E38" s="9"/>
      <c r="F38" s="25">
        <v>15.4603</v>
      </c>
      <c r="G38" s="9"/>
      <c r="H38" s="9"/>
      <c r="I38" s="103">
        <f t="shared" si="0"/>
        <v>30920.6</v>
      </c>
    </row>
    <row r="39" spans="1:10">
      <c r="B39" s="21"/>
      <c r="C39" s="21"/>
      <c r="D39" s="21"/>
      <c r="E39" s="21"/>
      <c r="F39" s="21"/>
      <c r="G39" s="21"/>
      <c r="H39" s="21"/>
      <c r="I39" s="21"/>
      <c r="J39" s="21"/>
    </row>
    <row r="40" spans="1:10">
      <c r="A40" t="s">
        <v>26</v>
      </c>
      <c r="B40" s="21"/>
      <c r="C40" s="21"/>
      <c r="D40" s="21"/>
      <c r="E40" s="21"/>
      <c r="F40" s="21"/>
      <c r="G40" s="21"/>
      <c r="H40" s="21"/>
      <c r="I40" s="21"/>
      <c r="J40" s="21"/>
    </row>
    <row r="41" spans="1:10">
      <c r="B41" s="21"/>
      <c r="C41" s="21"/>
      <c r="D41" s="21"/>
      <c r="E41" s="21"/>
      <c r="F41" s="21"/>
      <c r="G41" s="21"/>
      <c r="H41" s="21"/>
      <c r="I41" s="21"/>
      <c r="J41" s="21"/>
    </row>
    <row r="42" spans="1:10">
      <c r="A42" t="s">
        <v>9</v>
      </c>
    </row>
    <row r="43" spans="1:10">
      <c r="A43" t="s">
        <v>9</v>
      </c>
    </row>
    <row r="44" spans="1:10">
      <c r="A44" t="s">
        <v>9</v>
      </c>
    </row>
    <row r="45" spans="1:10">
      <c r="A45" t="s">
        <v>9</v>
      </c>
    </row>
  </sheetData>
  <mergeCells count="3">
    <mergeCell ref="A2:K2"/>
    <mergeCell ref="A3:K3"/>
    <mergeCell ref="A4:K4"/>
  </mergeCells>
  <phoneticPr fontId="0" type="noConversion"/>
  <pageMargins left="0.75" right="0.5" top="0.75" bottom="0.5" header="0.25" footer="0.5"/>
  <pageSetup scale="90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6"/>
  <sheetViews>
    <sheetView topLeftCell="A7" workbookViewId="0">
      <selection activeCell="K17" sqref="K17"/>
    </sheetView>
  </sheetViews>
  <sheetFormatPr defaultRowHeight="13.2"/>
  <cols>
    <col min="9" max="9" width="11.6640625" customWidth="1"/>
  </cols>
  <sheetData>
    <row r="1" spans="1:10" ht="15.6">
      <c r="A1" s="126" t="s">
        <v>81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ht="15.6">
      <c r="A2" s="126" t="s">
        <v>237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0" ht="15.6">
      <c r="A3" s="126" t="s">
        <v>9</v>
      </c>
      <c r="B3" s="126"/>
      <c r="C3" s="126"/>
      <c r="D3" s="126"/>
      <c r="E3" s="126"/>
      <c r="F3" s="126"/>
      <c r="G3" s="126"/>
      <c r="H3" s="126"/>
      <c r="I3" s="126"/>
      <c r="J3" s="126"/>
    </row>
    <row r="4" spans="1:10" ht="15.6">
      <c r="B4" s="9"/>
      <c r="C4" s="9"/>
      <c r="D4" s="9"/>
      <c r="E4" s="9"/>
      <c r="F4" s="9"/>
      <c r="G4" s="9"/>
      <c r="H4" s="9"/>
      <c r="I4" s="9"/>
    </row>
    <row r="5" spans="1:10" ht="15.6">
      <c r="B5" s="9"/>
      <c r="C5" s="9"/>
      <c r="D5" s="9"/>
      <c r="E5" s="9"/>
      <c r="F5" s="9"/>
      <c r="G5" s="9"/>
      <c r="H5" s="9"/>
      <c r="I5" s="9"/>
      <c r="J5" s="32"/>
    </row>
    <row r="6" spans="1:10" ht="15.6">
      <c r="B6" s="33"/>
      <c r="C6" s="34" t="s">
        <v>24</v>
      </c>
      <c r="D6" s="33"/>
      <c r="E6" s="33"/>
      <c r="F6" s="35" t="s">
        <v>25</v>
      </c>
      <c r="G6" s="33"/>
      <c r="H6" s="33"/>
      <c r="I6" s="34" t="s">
        <v>85</v>
      </c>
      <c r="J6" s="32"/>
    </row>
    <row r="7" spans="1:10" ht="15.6">
      <c r="B7" s="9"/>
      <c r="C7" s="12">
        <v>0</v>
      </c>
      <c r="D7" s="9"/>
      <c r="E7" s="9"/>
      <c r="F7" s="25">
        <v>10.403</v>
      </c>
      <c r="G7" s="9"/>
      <c r="H7" s="9"/>
      <c r="I7" s="92">
        <f>+F7*7*185</f>
        <v>13471.885</v>
      </c>
    </row>
    <row r="8" spans="1:10" ht="15.6">
      <c r="B8" s="9"/>
      <c r="C8" s="12">
        <v>1</v>
      </c>
      <c r="D8" s="9"/>
      <c r="E8" s="9"/>
      <c r="F8" s="25">
        <v>10.506</v>
      </c>
      <c r="G8" s="9"/>
      <c r="H8" s="9"/>
      <c r="I8" s="92">
        <f t="shared" ref="I8:I38" si="0">+F8*7*185</f>
        <v>13605.27</v>
      </c>
    </row>
    <row r="9" spans="1:10" ht="15.6">
      <c r="B9" s="9"/>
      <c r="C9" s="12">
        <v>2</v>
      </c>
      <c r="D9" s="9"/>
      <c r="E9" s="9"/>
      <c r="F9" s="25">
        <v>10.609000000000002</v>
      </c>
      <c r="G9" s="9"/>
      <c r="H9" s="9"/>
      <c r="I9" s="92">
        <f t="shared" si="0"/>
        <v>13738.655000000001</v>
      </c>
    </row>
    <row r="10" spans="1:10" ht="15.6">
      <c r="B10" s="9"/>
      <c r="C10" s="12">
        <v>3</v>
      </c>
      <c r="D10" s="9"/>
      <c r="E10" s="9"/>
      <c r="F10" s="25">
        <v>10.712000000000002</v>
      </c>
      <c r="G10" s="9"/>
      <c r="H10" s="9"/>
      <c r="I10" s="92">
        <f t="shared" si="0"/>
        <v>13872.04</v>
      </c>
    </row>
    <row r="11" spans="1:10" ht="15.6">
      <c r="B11" s="9"/>
      <c r="C11" s="12">
        <v>4</v>
      </c>
      <c r="D11" s="9"/>
      <c r="E11" s="9"/>
      <c r="F11" s="25">
        <v>10.815</v>
      </c>
      <c r="G11" s="9"/>
      <c r="H11" s="9"/>
      <c r="I11" s="92">
        <f t="shared" si="0"/>
        <v>14005.424999999999</v>
      </c>
    </row>
    <row r="12" spans="1:10" ht="15.6">
      <c r="B12" s="9"/>
      <c r="C12" s="12">
        <v>5</v>
      </c>
      <c r="D12" s="9"/>
      <c r="E12" s="9"/>
      <c r="F12" s="25">
        <v>10.928300000000002</v>
      </c>
      <c r="G12" s="9"/>
      <c r="H12" s="9"/>
      <c r="I12" s="92">
        <f t="shared" si="0"/>
        <v>14152.148500000001</v>
      </c>
    </row>
    <row r="13" spans="1:10" ht="15.6">
      <c r="B13" s="9"/>
      <c r="C13" s="12">
        <v>6</v>
      </c>
      <c r="D13" s="9"/>
      <c r="E13" s="9"/>
      <c r="F13" s="25">
        <v>11.031300000000002</v>
      </c>
      <c r="G13" s="9"/>
      <c r="H13" s="9"/>
      <c r="I13" s="92">
        <f t="shared" si="0"/>
        <v>14285.533500000001</v>
      </c>
    </row>
    <row r="14" spans="1:10" ht="15.6">
      <c r="B14" s="9"/>
      <c r="C14" s="12">
        <v>7</v>
      </c>
      <c r="D14" s="9"/>
      <c r="E14" s="9"/>
      <c r="F14" s="25">
        <v>11.134300000000001</v>
      </c>
      <c r="G14" s="9"/>
      <c r="H14" s="9"/>
      <c r="I14" s="92">
        <f t="shared" si="0"/>
        <v>14418.918500000003</v>
      </c>
    </row>
    <row r="15" spans="1:10" ht="15.6">
      <c r="B15" s="9"/>
      <c r="C15" s="12">
        <v>8</v>
      </c>
      <c r="D15" s="9"/>
      <c r="E15" s="9"/>
      <c r="F15" s="25">
        <v>11.237300000000001</v>
      </c>
      <c r="G15" s="9"/>
      <c r="H15" s="9"/>
      <c r="I15" s="92">
        <f t="shared" si="0"/>
        <v>14552.3035</v>
      </c>
    </row>
    <row r="16" spans="1:10" ht="15.6">
      <c r="B16" s="9"/>
      <c r="C16" s="12">
        <v>9</v>
      </c>
      <c r="D16" s="9"/>
      <c r="E16" s="9"/>
      <c r="F16" s="25">
        <v>11.340300000000003</v>
      </c>
      <c r="G16" s="9"/>
      <c r="H16" s="9"/>
      <c r="I16" s="92">
        <f t="shared" si="0"/>
        <v>14685.688500000004</v>
      </c>
    </row>
    <row r="17" spans="2:9" ht="15.6">
      <c r="B17" s="9"/>
      <c r="C17" s="12">
        <v>10</v>
      </c>
      <c r="D17" s="9"/>
      <c r="E17" s="9"/>
      <c r="F17" s="25">
        <v>11.443299999999999</v>
      </c>
      <c r="G17" s="9"/>
      <c r="H17" s="9"/>
      <c r="I17" s="92">
        <f t="shared" si="0"/>
        <v>14819.0735</v>
      </c>
    </row>
    <row r="18" spans="2:9" ht="15.6">
      <c r="B18" s="9"/>
      <c r="C18" s="12">
        <v>11</v>
      </c>
      <c r="D18" s="9"/>
      <c r="E18" s="9"/>
      <c r="F18" s="25">
        <v>11.546299999999999</v>
      </c>
      <c r="G18" s="9"/>
      <c r="H18" s="9"/>
      <c r="I18" s="92">
        <f t="shared" si="0"/>
        <v>14952.458499999997</v>
      </c>
    </row>
    <row r="19" spans="2:9" ht="15.6">
      <c r="B19" s="9"/>
      <c r="C19" s="12">
        <v>12</v>
      </c>
      <c r="D19" s="9"/>
      <c r="E19" s="9"/>
      <c r="F19" s="25">
        <v>11.649299999999998</v>
      </c>
      <c r="G19" s="9"/>
      <c r="H19" s="9"/>
      <c r="I19" s="92">
        <f t="shared" si="0"/>
        <v>15085.843499999999</v>
      </c>
    </row>
    <row r="20" spans="2:9" ht="15.6">
      <c r="B20" s="9"/>
      <c r="C20" s="12">
        <v>13</v>
      </c>
      <c r="D20" s="9"/>
      <c r="E20" s="9"/>
      <c r="F20" s="25">
        <v>11.7523</v>
      </c>
      <c r="G20" s="9"/>
      <c r="H20" s="9"/>
      <c r="I20" s="92">
        <f t="shared" si="0"/>
        <v>15219.228499999999</v>
      </c>
    </row>
    <row r="21" spans="2:9" ht="15.6">
      <c r="B21" s="9"/>
      <c r="C21" s="12">
        <v>14</v>
      </c>
      <c r="D21" s="9"/>
      <c r="E21" s="9"/>
      <c r="F21" s="25">
        <v>11.8553</v>
      </c>
      <c r="G21" s="9"/>
      <c r="H21" s="9"/>
      <c r="I21" s="92">
        <f t="shared" si="0"/>
        <v>15352.613499999999</v>
      </c>
    </row>
    <row r="22" spans="2:9" ht="15.6">
      <c r="B22" s="9"/>
      <c r="C22" s="12">
        <v>15</v>
      </c>
      <c r="D22" s="9"/>
      <c r="E22" s="9"/>
      <c r="F22" s="25">
        <v>11.9686</v>
      </c>
      <c r="G22" s="9"/>
      <c r="H22" s="9"/>
      <c r="I22" s="92">
        <f t="shared" si="0"/>
        <v>15499.337000000001</v>
      </c>
    </row>
    <row r="23" spans="2:9" ht="15.6">
      <c r="B23" s="9"/>
      <c r="C23" s="12">
        <v>16</v>
      </c>
      <c r="D23" s="9"/>
      <c r="E23" s="9"/>
      <c r="F23" s="25">
        <v>12.071599999999998</v>
      </c>
      <c r="G23" s="9"/>
      <c r="H23" s="9"/>
      <c r="I23" s="92">
        <f t="shared" si="0"/>
        <v>15632.721999999996</v>
      </c>
    </row>
    <row r="24" spans="2:9" ht="15.6">
      <c r="B24" s="9"/>
      <c r="C24" s="12">
        <v>17</v>
      </c>
      <c r="D24" s="9"/>
      <c r="E24" s="9"/>
      <c r="F24" s="25">
        <v>12.174599999999998</v>
      </c>
      <c r="G24" s="9"/>
      <c r="H24" s="9"/>
      <c r="I24" s="92">
        <f t="shared" si="0"/>
        <v>15766.106999999998</v>
      </c>
    </row>
    <row r="25" spans="2:9" ht="15.6">
      <c r="B25" s="9"/>
      <c r="C25" s="12">
        <v>18</v>
      </c>
      <c r="D25" s="9"/>
      <c r="E25" s="9"/>
      <c r="F25" s="25">
        <v>12.236400000000001</v>
      </c>
      <c r="G25" s="9"/>
      <c r="H25" s="9"/>
      <c r="I25" s="92">
        <f t="shared" si="0"/>
        <v>15846.138000000001</v>
      </c>
    </row>
    <row r="26" spans="2:9" ht="15.6">
      <c r="B26" s="9"/>
      <c r="C26" s="12">
        <v>19</v>
      </c>
      <c r="D26" s="9"/>
      <c r="E26" s="9"/>
      <c r="F26" s="25">
        <v>12.3188</v>
      </c>
      <c r="G26" s="9"/>
      <c r="H26" s="9"/>
      <c r="I26" s="92">
        <f t="shared" si="0"/>
        <v>15952.846</v>
      </c>
    </row>
    <row r="27" spans="2:9" ht="15.6">
      <c r="B27" s="9"/>
      <c r="C27" s="12">
        <v>20</v>
      </c>
      <c r="D27" s="9"/>
      <c r="E27" s="9"/>
      <c r="F27" s="25">
        <v>12.4115</v>
      </c>
      <c r="G27" s="9"/>
      <c r="H27" s="9"/>
      <c r="I27" s="92">
        <f t="shared" si="0"/>
        <v>16072.8925</v>
      </c>
    </row>
    <row r="28" spans="2:9" ht="15.6">
      <c r="B28" s="9"/>
      <c r="C28" s="12">
        <v>21</v>
      </c>
      <c r="D28" s="9"/>
      <c r="E28" s="9"/>
      <c r="F28" s="25">
        <v>12.9986</v>
      </c>
      <c r="G28" s="9"/>
      <c r="H28" s="9"/>
      <c r="I28" s="92">
        <f t="shared" si="0"/>
        <v>16833.187000000002</v>
      </c>
    </row>
    <row r="29" spans="2:9" ht="15.6">
      <c r="B29" s="9"/>
      <c r="C29" s="12">
        <v>22</v>
      </c>
      <c r="D29" s="9"/>
      <c r="E29" s="9"/>
      <c r="F29" s="25">
        <v>13.307600000000003</v>
      </c>
      <c r="G29" s="9"/>
      <c r="H29" s="9"/>
      <c r="I29" s="92">
        <f t="shared" si="0"/>
        <v>17233.342000000001</v>
      </c>
    </row>
    <row r="30" spans="2:9" ht="15.6">
      <c r="B30" s="15"/>
      <c r="C30" s="15">
        <v>23</v>
      </c>
      <c r="D30" s="15"/>
      <c r="E30" s="27"/>
      <c r="F30" s="25">
        <v>13.544500000000001</v>
      </c>
      <c r="G30" s="9"/>
      <c r="H30" s="9"/>
      <c r="I30" s="92">
        <f t="shared" si="0"/>
        <v>17540.127500000002</v>
      </c>
    </row>
    <row r="31" spans="2:9" ht="15.6">
      <c r="B31" s="9"/>
      <c r="C31" s="15">
        <v>24</v>
      </c>
      <c r="D31" s="9"/>
      <c r="E31" s="9"/>
      <c r="F31" s="25">
        <v>13.946200000000001</v>
      </c>
      <c r="G31" s="9"/>
      <c r="H31" s="9"/>
      <c r="I31" s="92">
        <f t="shared" si="0"/>
        <v>18060.329000000002</v>
      </c>
    </row>
    <row r="32" spans="2:9" ht="15.6">
      <c r="B32" s="9"/>
      <c r="C32" s="15">
        <v>25</v>
      </c>
      <c r="D32" s="9"/>
      <c r="E32" s="9"/>
      <c r="F32" s="25">
        <v>14.069800000000001</v>
      </c>
      <c r="G32" s="9"/>
      <c r="H32" s="9"/>
      <c r="I32" s="92">
        <f t="shared" si="0"/>
        <v>18220.391</v>
      </c>
    </row>
    <row r="33" spans="1:10" ht="15.6">
      <c r="B33" s="9"/>
      <c r="C33" s="15">
        <v>26</v>
      </c>
      <c r="D33" s="9"/>
      <c r="E33" s="9"/>
      <c r="F33" s="25">
        <v>14.234600000000002</v>
      </c>
      <c r="G33" s="9"/>
      <c r="H33" s="9"/>
      <c r="I33" s="92">
        <f t="shared" si="0"/>
        <v>18433.807000000004</v>
      </c>
    </row>
    <row r="34" spans="1:10" ht="15.6">
      <c r="B34" s="9"/>
      <c r="C34" s="15">
        <v>27</v>
      </c>
      <c r="D34" s="9"/>
      <c r="E34" s="9"/>
      <c r="F34" s="25">
        <v>14.409700000000001</v>
      </c>
      <c r="G34" s="9"/>
      <c r="H34" s="9"/>
      <c r="I34" s="92">
        <f t="shared" si="0"/>
        <v>18660.5615</v>
      </c>
    </row>
    <row r="35" spans="1:10" ht="15.6">
      <c r="B35" s="9"/>
      <c r="C35" s="15">
        <v>28</v>
      </c>
      <c r="D35" s="9"/>
      <c r="E35" s="9"/>
      <c r="F35" s="25">
        <v>14.584800000000001</v>
      </c>
      <c r="G35" s="9"/>
      <c r="H35" s="9"/>
      <c r="I35" s="92">
        <f t="shared" si="0"/>
        <v>18887.316000000003</v>
      </c>
    </row>
    <row r="36" spans="1:10" ht="15.6">
      <c r="B36" s="9"/>
      <c r="C36" s="15">
        <v>29</v>
      </c>
      <c r="D36" s="9"/>
      <c r="E36" s="9"/>
      <c r="F36" s="25">
        <v>14.759899999999998</v>
      </c>
      <c r="G36" s="9"/>
      <c r="H36" s="9"/>
      <c r="I36" s="92">
        <f t="shared" si="0"/>
        <v>19114.070499999998</v>
      </c>
    </row>
    <row r="37" spans="1:10" ht="15.6">
      <c r="B37" s="9"/>
      <c r="C37" s="15">
        <v>30</v>
      </c>
      <c r="D37" s="9"/>
      <c r="E37" s="9"/>
      <c r="F37" s="25">
        <v>14.935</v>
      </c>
      <c r="G37" s="9"/>
      <c r="H37" s="9"/>
      <c r="I37" s="92">
        <f t="shared" si="0"/>
        <v>19340.825000000001</v>
      </c>
    </row>
    <row r="38" spans="1:10" ht="15.6">
      <c r="B38" s="9"/>
      <c r="C38" s="12" t="s">
        <v>83</v>
      </c>
      <c r="D38" s="9"/>
      <c r="E38" s="9"/>
      <c r="F38" s="25">
        <v>15.110100000000003</v>
      </c>
      <c r="G38" s="9"/>
      <c r="H38" s="9"/>
      <c r="I38" s="92">
        <f t="shared" si="0"/>
        <v>19567.579500000003</v>
      </c>
    </row>
    <row r="39" spans="1:10" ht="15.6">
      <c r="B39" s="32"/>
      <c r="C39" s="32"/>
      <c r="D39" s="32"/>
      <c r="E39" s="32"/>
      <c r="F39" s="37" t="s">
        <v>9</v>
      </c>
      <c r="G39" s="32"/>
      <c r="H39" s="32"/>
      <c r="I39" s="32"/>
      <c r="J39" s="38"/>
    </row>
    <row r="40" spans="1:10">
      <c r="B40" s="21"/>
      <c r="C40" s="21"/>
      <c r="D40" s="21"/>
      <c r="E40" s="21"/>
      <c r="F40" s="21"/>
      <c r="G40" s="21"/>
      <c r="H40" s="21"/>
      <c r="I40" s="21"/>
      <c r="J40" s="21"/>
    </row>
    <row r="41" spans="1:10">
      <c r="A41" s="127" t="s">
        <v>79</v>
      </c>
      <c r="B41" s="127"/>
      <c r="C41" s="127"/>
      <c r="D41" s="127"/>
      <c r="E41" s="127"/>
      <c r="F41" s="127"/>
      <c r="G41" s="127"/>
      <c r="H41" s="127"/>
      <c r="I41" s="127"/>
      <c r="J41" s="127"/>
    </row>
    <row r="42" spans="1:10">
      <c r="B42" s="21"/>
      <c r="C42" s="21"/>
      <c r="D42" s="21"/>
      <c r="E42" s="21"/>
      <c r="F42" s="21"/>
      <c r="G42" s="21"/>
      <c r="H42" s="21"/>
      <c r="I42" s="21"/>
      <c r="J42" s="21"/>
    </row>
    <row r="43" spans="1:10" ht="15.6">
      <c r="B43" s="16" t="s">
        <v>9</v>
      </c>
      <c r="C43" s="27"/>
      <c r="D43" s="27"/>
      <c r="E43" s="27"/>
      <c r="F43" s="27"/>
      <c r="G43" s="27"/>
      <c r="H43" s="27"/>
      <c r="I43" s="27"/>
      <c r="J43" s="27"/>
    </row>
    <row r="44" spans="1:10" ht="15.6">
      <c r="B44" s="16" t="s">
        <v>9</v>
      </c>
      <c r="C44" s="27"/>
      <c r="D44" s="27"/>
      <c r="E44" s="27"/>
      <c r="F44" s="27"/>
      <c r="G44" s="27"/>
      <c r="H44" s="27"/>
      <c r="I44" s="27"/>
      <c r="J44" s="27"/>
    </row>
    <row r="45" spans="1:10" ht="15.6">
      <c r="B45" s="16" t="s">
        <v>9</v>
      </c>
      <c r="C45" s="27"/>
      <c r="D45" s="27"/>
      <c r="E45" s="27"/>
      <c r="F45" s="27"/>
      <c r="G45" s="27"/>
      <c r="H45" s="27"/>
      <c r="I45" s="27"/>
      <c r="J45" s="27"/>
    </row>
    <row r="46" spans="1:10" ht="13.8">
      <c r="B46" s="16" t="s">
        <v>9</v>
      </c>
      <c r="C46" s="21"/>
      <c r="D46" s="21"/>
      <c r="E46" s="21"/>
      <c r="F46" s="21"/>
      <c r="G46" s="21"/>
      <c r="H46" s="21"/>
      <c r="I46" s="21"/>
      <c r="J46" s="21"/>
    </row>
  </sheetData>
  <mergeCells count="4">
    <mergeCell ref="A1:J1"/>
    <mergeCell ref="A2:J2"/>
    <mergeCell ref="A3:J3"/>
    <mergeCell ref="A41:J41"/>
  </mergeCells>
  <pageMargins left="0.95" right="0.2" top="0.75" bottom="0.2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26</vt:i4>
      </vt:variant>
    </vt:vector>
  </HeadingPairs>
  <TitlesOfParts>
    <vt:vector size="55" baseType="lpstr">
      <vt:lpstr>Accts Pay</vt:lpstr>
      <vt:lpstr>Admin</vt:lpstr>
      <vt:lpstr>Bus Driver</vt:lpstr>
      <vt:lpstr>Bus Mech.</vt:lpstr>
      <vt:lpstr>Bus Monitor</vt:lpstr>
      <vt:lpstr>Class. Cent. Off.</vt:lpstr>
      <vt:lpstr>Cook-Baker</vt:lpstr>
      <vt:lpstr>Custodian</vt:lpstr>
      <vt:lpstr>Employ. Spec.</vt:lpstr>
      <vt:lpstr>Extra Duty</vt:lpstr>
      <vt:lpstr>Finance</vt:lpstr>
      <vt:lpstr>Food</vt:lpstr>
      <vt:lpstr>FRYSC Dir. Class.</vt:lpstr>
      <vt:lpstr>Instr. Assist.</vt:lpstr>
      <vt:lpstr>FMD Instr. Assist.</vt:lpstr>
      <vt:lpstr>Interpreter</vt:lpstr>
      <vt:lpstr>Mental Health Prov.</vt:lpstr>
      <vt:lpstr>Maint.</vt:lpstr>
      <vt:lpstr>Occup. Ther.</vt:lpstr>
      <vt:lpstr>Pay. Manager</vt:lpstr>
      <vt:lpstr>Secr.</vt:lpstr>
      <vt:lpstr>Speech</vt:lpstr>
      <vt:lpstr>Sub</vt:lpstr>
      <vt:lpstr>Supplemental</vt:lpstr>
      <vt:lpstr>CURRENT TEACH</vt:lpstr>
      <vt:lpstr>Tech I</vt:lpstr>
      <vt:lpstr>Tech II</vt:lpstr>
      <vt:lpstr>Tech Coord</vt:lpstr>
      <vt:lpstr>WIOA</vt:lpstr>
      <vt:lpstr>'Accts Pay'!Print_Area</vt:lpstr>
      <vt:lpstr>Admin!Print_Area</vt:lpstr>
      <vt:lpstr>'Bus Driver'!Print_Area</vt:lpstr>
      <vt:lpstr>'Bus Mech.'!Print_Area</vt:lpstr>
      <vt:lpstr>'Bus Monitor'!Print_Area</vt:lpstr>
      <vt:lpstr>'Class. Cent. Off.'!Print_Area</vt:lpstr>
      <vt:lpstr>'Cook-Baker'!Print_Area</vt:lpstr>
      <vt:lpstr>'CURRENT TEACH'!Print_Area</vt:lpstr>
      <vt:lpstr>Custodian!Print_Area</vt:lpstr>
      <vt:lpstr>'Employ. Spec.'!Print_Area</vt:lpstr>
      <vt:lpstr>'Extra Duty'!Print_Area</vt:lpstr>
      <vt:lpstr>Finance!Print_Area</vt:lpstr>
      <vt:lpstr>'FMD Instr. Assist.'!Print_Area</vt:lpstr>
      <vt:lpstr>'FRYSC Dir. Class.'!Print_Area</vt:lpstr>
      <vt:lpstr>'Instr. Assist.'!Print_Area</vt:lpstr>
      <vt:lpstr>Interpreter!Print_Area</vt:lpstr>
      <vt:lpstr>Maint.!Print_Area</vt:lpstr>
      <vt:lpstr>'Mental Health Prov.'!Print_Area</vt:lpstr>
      <vt:lpstr>'Occup. Ther.'!Print_Area</vt:lpstr>
      <vt:lpstr>'Pay. Manager'!Print_Area</vt:lpstr>
      <vt:lpstr>Secr.!Print_Area</vt:lpstr>
      <vt:lpstr>Speech!Print_Area</vt:lpstr>
      <vt:lpstr>Sub!Print_Area</vt:lpstr>
      <vt:lpstr>Supplemental!Print_Area</vt:lpstr>
      <vt:lpstr>'Tech I'!Print_Area</vt:lpstr>
      <vt:lpstr>'Tech II'!Print_Area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Lucas, David</cp:lastModifiedBy>
  <cp:lastPrinted>2024-05-10T17:53:32Z</cp:lastPrinted>
  <dcterms:created xsi:type="dcterms:W3CDTF">1996-10-14T23:33:28Z</dcterms:created>
  <dcterms:modified xsi:type="dcterms:W3CDTF">2024-08-16T11:19:06Z</dcterms:modified>
</cp:coreProperties>
</file>